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erger AnGe 2016\Documents\TT\Turnier(vorlagen)\2016\"/>
    </mc:Choice>
  </mc:AlternateContent>
  <bookViews>
    <workbookView xWindow="240" yWindow="135" windowWidth="21255" windowHeight="9945" activeTab="2"/>
  </bookViews>
  <sheets>
    <sheet name="Setzungsliste" sheetId="3" r:id="rId1"/>
    <sheet name="Raster_Oben" sheetId="1" r:id="rId2"/>
    <sheet name="Raster_Unten" sheetId="8" r:id="rId3"/>
    <sheet name="Gruppe_1" sheetId="4" r:id="rId4"/>
    <sheet name="Gruppe_2" sheetId="5" r:id="rId5"/>
    <sheet name="Gruppe_3" sheetId="6" r:id="rId6"/>
    <sheet name="Gruppe_4" sheetId="7" r:id="rId7"/>
  </sheets>
  <calcPr calcId="171027"/>
</workbook>
</file>

<file path=xl/calcChain.xml><?xml version="1.0" encoding="utf-8"?>
<calcChain xmlns="http://schemas.openxmlformats.org/spreadsheetml/2006/main">
  <c r="I9" i="8" l="1"/>
  <c r="I9" i="1"/>
  <c r="G13" i="8"/>
  <c r="G13" i="1"/>
  <c r="G5" i="8"/>
  <c r="G5" i="1"/>
  <c r="E7" i="1"/>
  <c r="E11" i="8"/>
  <c r="E15" i="1"/>
  <c r="E11" i="1"/>
  <c r="E3" i="1"/>
  <c r="E15" i="8"/>
  <c r="E3" i="8"/>
  <c r="E7" i="8"/>
  <c r="E31" i="6"/>
  <c r="B5" i="7" l="1"/>
  <c r="B16" i="7" s="1"/>
  <c r="B4" i="7"/>
  <c r="B24" i="7" s="1"/>
  <c r="B5" i="5"/>
  <c r="B16" i="5" s="1"/>
  <c r="B4" i="5"/>
  <c r="B35" i="5" s="1"/>
  <c r="D35" i="5" s="1"/>
  <c r="F39" i="7"/>
  <c r="E39" i="7"/>
  <c r="B39" i="7"/>
  <c r="D39" i="7" s="1"/>
  <c r="F38" i="7"/>
  <c r="E38" i="7"/>
  <c r="B38" i="7"/>
  <c r="D38" i="7" s="1"/>
  <c r="F37" i="7"/>
  <c r="E37" i="7"/>
  <c r="F36" i="7"/>
  <c r="E36" i="7"/>
  <c r="F35" i="7"/>
  <c r="E35" i="7"/>
  <c r="D30" i="7"/>
  <c r="D26" i="7"/>
  <c r="D24" i="7"/>
  <c r="D22" i="7"/>
  <c r="D18" i="7"/>
  <c r="B18" i="7"/>
  <c r="D14" i="7"/>
  <c r="D12" i="7"/>
  <c r="F39" i="6"/>
  <c r="E39" i="6"/>
  <c r="B39" i="6"/>
  <c r="D39" i="6" s="1"/>
  <c r="F38" i="6"/>
  <c r="E38" i="6"/>
  <c r="B38" i="6"/>
  <c r="D38" i="6" s="1"/>
  <c r="F37" i="6"/>
  <c r="E37" i="6"/>
  <c r="F36" i="6"/>
  <c r="E36" i="6"/>
  <c r="F35" i="6"/>
  <c r="E35" i="6"/>
  <c r="D30" i="6"/>
  <c r="D26" i="6"/>
  <c r="D24" i="6"/>
  <c r="D22" i="6"/>
  <c r="D18" i="6"/>
  <c r="B18" i="6"/>
  <c r="D14" i="6"/>
  <c r="D12" i="6"/>
  <c r="F39" i="5"/>
  <c r="E39" i="5"/>
  <c r="B39" i="5"/>
  <c r="D39" i="5" s="1"/>
  <c r="F38" i="5"/>
  <c r="E38" i="5"/>
  <c r="B38" i="5"/>
  <c r="D38" i="5" s="1"/>
  <c r="F37" i="5"/>
  <c r="E37" i="5"/>
  <c r="F36" i="5"/>
  <c r="E36" i="5"/>
  <c r="F35" i="5"/>
  <c r="E35" i="5"/>
  <c r="D30" i="5"/>
  <c r="D26" i="5"/>
  <c r="D24" i="5"/>
  <c r="D22" i="5"/>
  <c r="D18" i="5"/>
  <c r="B18" i="5"/>
  <c r="D14" i="5"/>
  <c r="D12" i="5"/>
  <c r="F39" i="4"/>
  <c r="E39" i="4"/>
  <c r="F38" i="4"/>
  <c r="E38" i="4"/>
  <c r="F37" i="4"/>
  <c r="E37" i="4"/>
  <c r="F36" i="4"/>
  <c r="E36" i="4"/>
  <c r="F35" i="4"/>
  <c r="E35" i="4"/>
  <c r="D30" i="4"/>
  <c r="D24" i="4"/>
  <c r="D22" i="4"/>
  <c r="B18" i="4"/>
  <c r="D14" i="4"/>
  <c r="D12" i="4"/>
  <c r="D26" i="4"/>
  <c r="B6" i="7"/>
  <c r="D16" i="7" s="1"/>
  <c r="B6" i="6"/>
  <c r="D20" i="6" s="1"/>
  <c r="B6" i="5"/>
  <c r="B30" i="5" s="1"/>
  <c r="B6" i="4"/>
  <c r="D16" i="4" s="1"/>
  <c r="B30" i="6" l="1"/>
  <c r="B14" i="5"/>
  <c r="B26" i="5"/>
  <c r="D20" i="5"/>
  <c r="B26" i="6"/>
  <c r="B37" i="6"/>
  <c r="D37" i="6" s="1"/>
  <c r="D16" i="5"/>
  <c r="B22" i="7"/>
  <c r="B22" i="5"/>
  <c r="B30" i="7"/>
  <c r="D28" i="5"/>
  <c r="B37" i="5"/>
  <c r="D37" i="5" s="1"/>
  <c r="B14" i="7"/>
  <c r="B36" i="5"/>
  <c r="D36" i="5" s="1"/>
  <c r="D16" i="6"/>
  <c r="D20" i="7"/>
  <c r="B26" i="7"/>
  <c r="B37" i="7"/>
  <c r="D37" i="7" s="1"/>
  <c r="B36" i="7"/>
  <c r="D36" i="7" s="1"/>
  <c r="D28" i="7"/>
  <c r="B12" i="7"/>
  <c r="B20" i="7"/>
  <c r="B28" i="7"/>
  <c r="B35" i="7"/>
  <c r="D35" i="7" s="1"/>
  <c r="B12" i="5"/>
  <c r="B20" i="5"/>
  <c r="B24" i="5"/>
  <c r="B28" i="5"/>
  <c r="B37" i="4"/>
  <c r="D37" i="4" s="1"/>
  <c r="B30" i="4"/>
  <c r="D20" i="4"/>
  <c r="B26" i="4"/>
  <c r="C16" i="8"/>
  <c r="C14" i="8"/>
  <c r="C12" i="8"/>
  <c r="C10" i="8"/>
  <c r="C8" i="8"/>
  <c r="C6" i="8"/>
  <c r="C4" i="8"/>
  <c r="C2" i="8"/>
  <c r="C16" i="1"/>
  <c r="C12" i="1"/>
  <c r="C10" i="1"/>
  <c r="C8" i="1"/>
  <c r="C6" i="1"/>
  <c r="C4" i="1"/>
  <c r="B5" i="6"/>
  <c r="B4" i="6"/>
  <c r="B38" i="4"/>
  <c r="D38" i="4" s="1"/>
  <c r="B39" i="4"/>
  <c r="D39" i="4" s="1"/>
  <c r="C14" i="1"/>
  <c r="C2" i="1"/>
  <c r="D18" i="4"/>
  <c r="B5" i="4"/>
  <c r="B4" i="4"/>
  <c r="B35" i="6" l="1"/>
  <c r="D35" i="6" s="1"/>
  <c r="B28" i="6"/>
  <c r="B24" i="6"/>
  <c r="B20" i="6"/>
  <c r="B14" i="6"/>
  <c r="B22" i="6"/>
  <c r="D28" i="6"/>
  <c r="B16" i="6"/>
  <c r="B12" i="6"/>
  <c r="B36" i="6"/>
  <c r="D36" i="6" s="1"/>
  <c r="D28" i="4"/>
  <c r="B16" i="4"/>
  <c r="B14" i="4"/>
  <c r="B24" i="4"/>
  <c r="B20" i="4"/>
  <c r="B28" i="4"/>
  <c r="B36" i="4"/>
  <c r="D36" i="4" s="1"/>
  <c r="B12" i="4"/>
  <c r="B22" i="4"/>
  <c r="B35" i="4"/>
  <c r="D35" i="4" s="1"/>
</calcChain>
</file>

<file path=xl/sharedStrings.xml><?xml version="1.0" encoding="utf-8"?>
<sst xmlns="http://schemas.openxmlformats.org/spreadsheetml/2006/main" count="255" uniqueCount="72">
  <si>
    <t>1.Gruppe 1</t>
  </si>
  <si>
    <t>1.Gruppe 4</t>
  </si>
  <si>
    <t>1.Gruppe 3</t>
  </si>
  <si>
    <t>1.Gruppe 2</t>
  </si>
  <si>
    <t>2.Gruppe 1</t>
  </si>
  <si>
    <t>2.Gruppe 2</t>
  </si>
  <si>
    <t>2.Gruppe 3</t>
  </si>
  <si>
    <t>2.Gruppe 4</t>
  </si>
  <si>
    <t>Name</t>
  </si>
  <si>
    <t>Sieger Viertelfinale</t>
  </si>
  <si>
    <t>Sieger Halbfinale</t>
  </si>
  <si>
    <t>Sieger Finale</t>
  </si>
  <si>
    <t>3.Gruppe 1</t>
  </si>
  <si>
    <t>3.Gruppe 4</t>
  </si>
  <si>
    <t>3.Gruppe 3</t>
  </si>
  <si>
    <t>3.Gruppe 2</t>
  </si>
  <si>
    <t>4.Gruppe 2</t>
  </si>
  <si>
    <t>4.Gruppe 3</t>
  </si>
  <si>
    <t>4.Gruppe 4</t>
  </si>
  <si>
    <t>4.Gruppe 1</t>
  </si>
  <si>
    <t>Gruppe 1</t>
  </si>
  <si>
    <t>Gruppe 4</t>
  </si>
  <si>
    <t>Gruppe 3</t>
  </si>
  <si>
    <t>Gruppe 2</t>
  </si>
  <si>
    <t>Setzungsliste Position 1</t>
  </si>
  <si>
    <t>Setzungsliste Position 8</t>
  </si>
  <si>
    <t>Spieler</t>
  </si>
  <si>
    <t>Spiele</t>
  </si>
  <si>
    <t>:</t>
  </si>
  <si>
    <t>Sieger</t>
  </si>
  <si>
    <t>Endergebnis</t>
  </si>
  <si>
    <t>Siege</t>
  </si>
  <si>
    <t>gewonnene Sätze</t>
  </si>
  <si>
    <t>verlorene Sätze</t>
  </si>
  <si>
    <t>Auswertung</t>
  </si>
  <si>
    <t>1.</t>
  </si>
  <si>
    <t>2.</t>
  </si>
  <si>
    <t>3.</t>
  </si>
  <si>
    <t>4.</t>
  </si>
  <si>
    <t>Setzungsliste Position 4</t>
  </si>
  <si>
    <t>Setzungsliste Position 5</t>
  </si>
  <si>
    <t>Setzungsliste Position 3</t>
  </si>
  <si>
    <t>Setzungsliste Position 6</t>
  </si>
  <si>
    <t>Setzungsliste Position 2</t>
  </si>
  <si>
    <t>Setzungsliste Position 7</t>
  </si>
  <si>
    <t>Setzungsliste Position 9</t>
  </si>
  <si>
    <t>Setzungsliste Position 10</t>
  </si>
  <si>
    <t>Setzungsliste Position 11</t>
  </si>
  <si>
    <t>Setzungsliste Position 12</t>
  </si>
  <si>
    <t>5.</t>
  </si>
  <si>
    <t>Feigl Roland</t>
  </si>
  <si>
    <t>Leitzinger Wolfgang</t>
  </si>
  <si>
    <t>Müller Michael</t>
  </si>
  <si>
    <t>Schmid Michael</t>
  </si>
  <si>
    <t>Koberger Gerhard</t>
  </si>
  <si>
    <t>Jähnert Gerald</t>
  </si>
  <si>
    <t>Holzbauer Gebhard</t>
  </si>
  <si>
    <t>Jähnert Günther</t>
  </si>
  <si>
    <t>Zima Rudolf</t>
  </si>
  <si>
    <t>Lotz Robert</t>
  </si>
  <si>
    <t>Setzungsliste Qualifikation</t>
  </si>
  <si>
    <t>Koberger Josef</t>
  </si>
  <si>
    <t>Taborsky Heinz</t>
  </si>
  <si>
    <t>Liebner Falk</t>
  </si>
  <si>
    <t>Glaser Karl</t>
  </si>
  <si>
    <t>Setzungsliste Kinder</t>
  </si>
  <si>
    <t>Lotz Jakob</t>
  </si>
  <si>
    <t>Steininger Leon</t>
  </si>
  <si>
    <t>Koberger Stefan</t>
  </si>
  <si>
    <t>Klose Gregor</t>
  </si>
  <si>
    <t>Ruprechtshofer Bianca</t>
  </si>
  <si>
    <t>Wychera Benjamin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</si>
</sst>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2" fillId="0" borderId="2" xfId="0" applyFont="1" applyBorder="1" applyProtection="1"/>
    <xf numFmtId="0" fontId="0" fillId="0" borderId="1" xfId="0" applyBorder="1" applyProtection="1"/>
    <xf numFmtId="0" fontId="2" fillId="0" borderId="0" xfId="0" applyFont="1" applyProtection="1"/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4" borderId="1" xfId="0" applyFill="1" applyBorder="1" applyProtection="1">
      <protection locked="0"/>
    </xf>
    <xf numFmtId="0" fontId="0" fillId="0" borderId="0" xfId="0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Layout" zoomScaleNormal="100" workbookViewId="0">
      <selection activeCell="B16" sqref="B16:B18"/>
    </sheetView>
  </sheetViews>
  <sheetFormatPr baseColWidth="10" defaultRowHeight="15" x14ac:dyDescent="0.25"/>
  <cols>
    <col min="2" max="2" width="36.875" customWidth="1"/>
  </cols>
  <sheetData>
    <row r="1" spans="1:4" x14ac:dyDescent="0.25">
      <c r="A1" s="1"/>
      <c r="B1" s="1" t="s">
        <v>8</v>
      </c>
      <c r="C1" s="1"/>
    </row>
    <row r="2" spans="1:4" x14ac:dyDescent="0.25">
      <c r="A2" s="1">
        <v>1</v>
      </c>
      <c r="B2" s="10" t="s">
        <v>50</v>
      </c>
      <c r="C2" s="1" t="s">
        <v>20</v>
      </c>
      <c r="D2">
        <v>1</v>
      </c>
    </row>
    <row r="3" spans="1:4" x14ac:dyDescent="0.25">
      <c r="A3" s="1">
        <v>2</v>
      </c>
      <c r="B3" s="10" t="s">
        <v>51</v>
      </c>
      <c r="C3" s="1" t="s">
        <v>23</v>
      </c>
      <c r="D3">
        <v>2</v>
      </c>
    </row>
    <row r="4" spans="1:4" x14ac:dyDescent="0.25">
      <c r="A4" s="1">
        <v>3</v>
      </c>
      <c r="B4" s="10" t="s">
        <v>52</v>
      </c>
      <c r="C4" s="1" t="s">
        <v>22</v>
      </c>
      <c r="D4">
        <v>3</v>
      </c>
    </row>
    <row r="5" spans="1:4" x14ac:dyDescent="0.25">
      <c r="A5" s="1">
        <v>4</v>
      </c>
      <c r="B5" s="10" t="s">
        <v>53</v>
      </c>
      <c r="C5" s="1" t="s">
        <v>21</v>
      </c>
      <c r="D5">
        <v>4</v>
      </c>
    </row>
    <row r="6" spans="1:4" x14ac:dyDescent="0.25">
      <c r="A6" s="1">
        <v>5</v>
      </c>
      <c r="B6" s="10" t="s">
        <v>54</v>
      </c>
      <c r="C6" s="1" t="s">
        <v>21</v>
      </c>
      <c r="D6">
        <v>5</v>
      </c>
    </row>
    <row r="7" spans="1:4" x14ac:dyDescent="0.25">
      <c r="A7" s="1">
        <v>6</v>
      </c>
      <c r="B7" s="10" t="s">
        <v>55</v>
      </c>
      <c r="C7" s="1" t="s">
        <v>22</v>
      </c>
      <c r="D7">
        <v>6</v>
      </c>
    </row>
    <row r="8" spans="1:4" x14ac:dyDescent="0.25">
      <c r="A8" s="1">
        <v>7</v>
      </c>
      <c r="B8" s="10" t="s">
        <v>56</v>
      </c>
      <c r="C8" s="1" t="s">
        <v>23</v>
      </c>
      <c r="D8">
        <v>7</v>
      </c>
    </row>
    <row r="9" spans="1:4" x14ac:dyDescent="0.25">
      <c r="A9" s="1">
        <v>8</v>
      </c>
      <c r="B9" s="10" t="s">
        <v>57</v>
      </c>
      <c r="C9" s="1" t="s">
        <v>20</v>
      </c>
      <c r="D9">
        <v>8</v>
      </c>
    </row>
    <row r="10" spans="1:4" x14ac:dyDescent="0.25">
      <c r="A10" s="1">
        <v>9</v>
      </c>
      <c r="B10" s="10" t="s">
        <v>58</v>
      </c>
      <c r="C10" s="1" t="s">
        <v>20</v>
      </c>
      <c r="D10">
        <v>9</v>
      </c>
    </row>
    <row r="11" spans="1:4" x14ac:dyDescent="0.25">
      <c r="A11" s="1">
        <v>10</v>
      </c>
      <c r="B11" s="10" t="s">
        <v>59</v>
      </c>
      <c r="C11" s="1" t="s">
        <v>23</v>
      </c>
      <c r="D11">
        <v>10</v>
      </c>
    </row>
    <row r="12" spans="1:4" x14ac:dyDescent="0.25">
      <c r="A12" s="1">
        <v>11</v>
      </c>
      <c r="B12" s="10" t="s">
        <v>61</v>
      </c>
      <c r="C12" s="1" t="s">
        <v>22</v>
      </c>
      <c r="D12">
        <v>11</v>
      </c>
    </row>
    <row r="13" spans="1:4" x14ac:dyDescent="0.25">
      <c r="A13" s="1">
        <v>12</v>
      </c>
      <c r="B13" s="10" t="s">
        <v>62</v>
      </c>
      <c r="C13" s="1" t="s">
        <v>21</v>
      </c>
      <c r="D13">
        <v>12</v>
      </c>
    </row>
    <row r="15" spans="1:4" x14ac:dyDescent="0.25">
      <c r="B15" t="s">
        <v>60</v>
      </c>
    </row>
    <row r="16" spans="1:4" x14ac:dyDescent="0.25">
      <c r="A16">
        <v>1</v>
      </c>
      <c r="D16">
        <v>13</v>
      </c>
    </row>
    <row r="17" spans="1:4" x14ac:dyDescent="0.25">
      <c r="A17">
        <v>2</v>
      </c>
      <c r="D17">
        <v>14</v>
      </c>
    </row>
    <row r="18" spans="1:4" x14ac:dyDescent="0.25">
      <c r="A18">
        <v>3</v>
      </c>
      <c r="D18">
        <v>15</v>
      </c>
    </row>
    <row r="19" spans="1:4" x14ac:dyDescent="0.25">
      <c r="A19">
        <v>4</v>
      </c>
      <c r="B19" t="s">
        <v>63</v>
      </c>
      <c r="D19">
        <v>16</v>
      </c>
    </row>
    <row r="20" spans="1:4" x14ac:dyDescent="0.25">
      <c r="A20">
        <v>5</v>
      </c>
      <c r="B20" t="s">
        <v>64</v>
      </c>
      <c r="D20">
        <v>17</v>
      </c>
    </row>
    <row r="22" spans="1:4" x14ac:dyDescent="0.25">
      <c r="B22" t="s">
        <v>65</v>
      </c>
    </row>
    <row r="23" spans="1:4" x14ac:dyDescent="0.25">
      <c r="A23">
        <v>1</v>
      </c>
      <c r="B23" t="s">
        <v>66</v>
      </c>
      <c r="D23">
        <v>18</v>
      </c>
    </row>
    <row r="24" spans="1:4" x14ac:dyDescent="0.25">
      <c r="A24">
        <v>2</v>
      </c>
      <c r="B24" t="s">
        <v>67</v>
      </c>
      <c r="D24">
        <v>19</v>
      </c>
    </row>
    <row r="25" spans="1:4" x14ac:dyDescent="0.25">
      <c r="A25">
        <v>3</v>
      </c>
      <c r="B25" t="s">
        <v>68</v>
      </c>
      <c r="D25">
        <v>20</v>
      </c>
    </row>
    <row r="26" spans="1:4" x14ac:dyDescent="0.25">
      <c r="A26">
        <v>4</v>
      </c>
      <c r="B26" t="s">
        <v>69</v>
      </c>
      <c r="D26">
        <v>21</v>
      </c>
    </row>
    <row r="27" spans="1:4" x14ac:dyDescent="0.25">
      <c r="A27">
        <v>5</v>
      </c>
      <c r="B27" t="s">
        <v>70</v>
      </c>
      <c r="D27">
        <v>22</v>
      </c>
    </row>
    <row r="28" spans="1:4" x14ac:dyDescent="0.25">
      <c r="A28">
        <v>6</v>
      </c>
      <c r="B28" t="s">
        <v>71</v>
      </c>
      <c r="D28">
        <v>23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 xml:space="preserve">&amp;LTTC Zeiselmauer&amp;RSeite &amp;P / &amp;N&amp;C&amp;"Arial,Fett"&amp;14 Bewerb X </oddHeader>
    <oddFooter>&amp;LGerhard Koberger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view="pageLayout" zoomScaleNormal="100" workbookViewId="0">
      <selection activeCell="I10" sqref="I10"/>
    </sheetView>
  </sheetViews>
  <sheetFormatPr baseColWidth="10" defaultRowHeight="15" x14ac:dyDescent="0.25"/>
  <cols>
    <col min="1" max="1" width="2" bestFit="1" customWidth="1"/>
    <col min="2" max="2" width="10.625" bestFit="1" customWidth="1"/>
    <col min="3" max="3" width="25.75" customWidth="1"/>
    <col min="4" max="4" width="1.625" bestFit="1" customWidth="1"/>
    <col min="5" max="5" width="25.75" customWidth="1"/>
    <col min="6" max="6" width="1.625" bestFit="1" customWidth="1"/>
    <col min="7" max="7" width="25.75" customWidth="1"/>
    <col min="8" max="8" width="1.625" bestFit="1" customWidth="1"/>
    <col min="9" max="9" width="25.75" customWidth="1"/>
  </cols>
  <sheetData>
    <row r="1" spans="1:9" x14ac:dyDescent="0.25">
      <c r="C1" t="s">
        <v>8</v>
      </c>
      <c r="E1" t="s">
        <v>9</v>
      </c>
      <c r="G1" t="s">
        <v>10</v>
      </c>
      <c r="I1" t="s">
        <v>11</v>
      </c>
    </row>
    <row r="2" spans="1:9" x14ac:dyDescent="0.25">
      <c r="A2">
        <v>1</v>
      </c>
      <c r="B2" t="s">
        <v>0</v>
      </c>
      <c r="C2" t="str">
        <f>IF(Gruppe_1!$B$42="","",Gruppe_1!$B$42)</f>
        <v>Feigl Roland</v>
      </c>
    </row>
    <row r="3" spans="1:9" x14ac:dyDescent="0.25">
      <c r="D3" t="s">
        <v>28</v>
      </c>
      <c r="E3" s="9" t="str">
        <f>C2</f>
        <v>Feigl Roland</v>
      </c>
    </row>
    <row r="4" spans="1:9" x14ac:dyDescent="0.25">
      <c r="A4">
        <v>2</v>
      </c>
      <c r="B4" t="s">
        <v>5</v>
      </c>
      <c r="C4" t="str">
        <f>IF(Gruppe_2!$B$43="","",Gruppe_2!$B$43)</f>
        <v>Holzbauer Gebhard</v>
      </c>
    </row>
    <row r="5" spans="1:9" x14ac:dyDescent="0.25">
      <c r="F5" t="s">
        <v>28</v>
      </c>
      <c r="G5" s="9" t="str">
        <f>E3</f>
        <v>Feigl Roland</v>
      </c>
    </row>
    <row r="6" spans="1:9" x14ac:dyDescent="0.25">
      <c r="A6">
        <v>3</v>
      </c>
      <c r="B6" t="s">
        <v>6</v>
      </c>
      <c r="C6" t="str">
        <f>IF(Gruppe_3!$B$43="","",Gruppe_3!$B$43)</f>
        <v>Müller Michael</v>
      </c>
    </row>
    <row r="7" spans="1:9" x14ac:dyDescent="0.25">
      <c r="D7" t="s">
        <v>28</v>
      </c>
      <c r="E7" s="9" t="str">
        <f>C8</f>
        <v>Koberger Gerhard</v>
      </c>
    </row>
    <row r="8" spans="1:9" x14ac:dyDescent="0.25">
      <c r="A8">
        <v>4</v>
      </c>
      <c r="B8" t="s">
        <v>1</v>
      </c>
      <c r="C8" t="str">
        <f>IF(Gruppe_4!$B$42="","",Gruppe_4!$B$42)</f>
        <v>Koberger Gerhard</v>
      </c>
    </row>
    <row r="9" spans="1:9" x14ac:dyDescent="0.25">
      <c r="H9" t="s">
        <v>28</v>
      </c>
      <c r="I9" s="9" t="str">
        <f>G13</f>
        <v>Leitzinger Wolfgang</v>
      </c>
    </row>
    <row r="10" spans="1:9" x14ac:dyDescent="0.25">
      <c r="A10">
        <v>5</v>
      </c>
      <c r="B10" t="s">
        <v>2</v>
      </c>
      <c r="C10" t="str">
        <f>IF(Gruppe_3!$B$42="","",Gruppe_3!$B$42)</f>
        <v>Jähnert Gerald</v>
      </c>
    </row>
    <row r="11" spans="1:9" x14ac:dyDescent="0.25">
      <c r="D11" t="s">
        <v>28</v>
      </c>
      <c r="E11" s="9" t="str">
        <f>C10</f>
        <v>Jähnert Gerald</v>
      </c>
    </row>
    <row r="12" spans="1:9" x14ac:dyDescent="0.25">
      <c r="A12">
        <v>6</v>
      </c>
      <c r="B12" t="s">
        <v>7</v>
      </c>
      <c r="C12" t="str">
        <f>IF(Gruppe_4!$B$43="","",Gruppe_4!$B$43)</f>
        <v>Schmid Michael</v>
      </c>
    </row>
    <row r="13" spans="1:9" x14ac:dyDescent="0.25">
      <c r="F13" t="s">
        <v>28</v>
      </c>
      <c r="G13" s="9" t="str">
        <f>E15</f>
        <v>Leitzinger Wolfgang</v>
      </c>
    </row>
    <row r="14" spans="1:9" x14ac:dyDescent="0.25">
      <c r="A14">
        <v>7</v>
      </c>
      <c r="B14" t="s">
        <v>4</v>
      </c>
      <c r="C14" t="str">
        <f>IF(Gruppe_1!$B$43="","",Gruppe_1!$B$43)</f>
        <v>Jähnert Günther</v>
      </c>
    </row>
    <row r="15" spans="1:9" x14ac:dyDescent="0.25">
      <c r="D15" t="s">
        <v>28</v>
      </c>
      <c r="E15" s="9" t="str">
        <f>C16</f>
        <v>Leitzinger Wolfgang</v>
      </c>
    </row>
    <row r="16" spans="1:9" x14ac:dyDescent="0.25">
      <c r="A16">
        <v>8</v>
      </c>
      <c r="B16" t="s">
        <v>3</v>
      </c>
      <c r="C16" t="str">
        <f>IF(Gruppe_2!$B$42="","",Gruppe_2!$B$42)</f>
        <v>Leitzinger Wolfgang</v>
      </c>
    </row>
  </sheetData>
  <sheetProtection sheet="1" objects="1" scenarios="1"/>
  <printOptions horizontalCentered="1"/>
  <pageMargins left="0.31496062992125984" right="0.31496062992125984" top="0.78740157480314965" bottom="0.78740157480314965" header="0.31496062992125984" footer="0.31496062992125984"/>
  <pageSetup paperSize="9" orientation="landscape" r:id="rId1"/>
  <headerFooter>
    <oddHeader xml:space="preserve">&amp;LTTC Zeiselmauer&amp;RSeite &amp;P / &amp;N &amp;C&amp;"Arial,Fett"&amp;14 Bewerb X </oddHeader>
    <oddFooter>&amp;LGerhard Koberger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view="pageLayout" zoomScaleNormal="100" workbookViewId="0">
      <selection activeCell="I10" sqref="I10"/>
    </sheetView>
  </sheetViews>
  <sheetFormatPr baseColWidth="10" defaultRowHeight="15" x14ac:dyDescent="0.25"/>
  <cols>
    <col min="1" max="1" width="2" bestFit="1" customWidth="1"/>
    <col min="2" max="2" width="10.625" bestFit="1" customWidth="1"/>
    <col min="3" max="3" width="25.75" customWidth="1"/>
    <col min="4" max="4" width="1.625" bestFit="1" customWidth="1"/>
    <col min="5" max="5" width="25.75" customWidth="1"/>
    <col min="6" max="6" width="1.625" bestFit="1" customWidth="1"/>
    <col min="7" max="7" width="25.75" customWidth="1"/>
    <col min="8" max="8" width="1.625" bestFit="1" customWidth="1"/>
    <col min="9" max="9" width="25.75" customWidth="1"/>
  </cols>
  <sheetData>
    <row r="1" spans="1:9" x14ac:dyDescent="0.25">
      <c r="C1" t="s">
        <v>8</v>
      </c>
      <c r="E1" t="s">
        <v>9</v>
      </c>
      <c r="G1" t="s">
        <v>10</v>
      </c>
      <c r="I1" t="s">
        <v>11</v>
      </c>
    </row>
    <row r="2" spans="1:9" x14ac:dyDescent="0.25">
      <c r="A2">
        <v>1</v>
      </c>
      <c r="B2" t="s">
        <v>12</v>
      </c>
      <c r="C2" t="str">
        <f>IF(Gruppe_1!$B$44="","",Gruppe_1!$B$44)</f>
        <v>Zima Rudolf</v>
      </c>
    </row>
    <row r="3" spans="1:9" x14ac:dyDescent="0.25">
      <c r="D3" t="s">
        <v>28</v>
      </c>
      <c r="E3" s="9" t="str">
        <f>C2</f>
        <v>Zima Rudolf</v>
      </c>
    </row>
    <row r="4" spans="1:9" x14ac:dyDescent="0.25">
      <c r="A4">
        <v>2</v>
      </c>
      <c r="B4" t="s">
        <v>16</v>
      </c>
      <c r="C4" t="str">
        <f>IF(Gruppe_2!$B$45="","",Gruppe_2!$B$45)</f>
        <v>Glaser Karl</v>
      </c>
    </row>
    <row r="5" spans="1:9" x14ac:dyDescent="0.25">
      <c r="F5" t="s">
        <v>28</v>
      </c>
      <c r="G5" s="9" t="str">
        <f>E3</f>
        <v>Zima Rudolf</v>
      </c>
    </row>
    <row r="6" spans="1:9" x14ac:dyDescent="0.25">
      <c r="A6">
        <v>3</v>
      </c>
      <c r="B6" t="s">
        <v>17</v>
      </c>
      <c r="C6" t="str">
        <f>IF(Gruppe_3!$B$45="","",Gruppe_3!$B$45)</f>
        <v>Lotz Jakob</v>
      </c>
    </row>
    <row r="7" spans="1:9" x14ac:dyDescent="0.25">
      <c r="D7" t="s">
        <v>28</v>
      </c>
      <c r="E7" s="9" t="str">
        <f>C8</f>
        <v>Liebner Falk</v>
      </c>
    </row>
    <row r="8" spans="1:9" x14ac:dyDescent="0.25">
      <c r="A8">
        <v>4</v>
      </c>
      <c r="B8" t="s">
        <v>13</v>
      </c>
      <c r="C8" t="str">
        <f>IF(Gruppe_4!$B$44="","",Gruppe_4!$B$44)</f>
        <v>Liebner Falk</v>
      </c>
    </row>
    <row r="9" spans="1:9" x14ac:dyDescent="0.25">
      <c r="H9" t="s">
        <v>28</v>
      </c>
      <c r="I9" s="9" t="str">
        <f>Raster_Unten!G13</f>
        <v>Lotz Robert</v>
      </c>
    </row>
    <row r="10" spans="1:9" x14ac:dyDescent="0.25">
      <c r="A10">
        <v>5</v>
      </c>
      <c r="B10" t="s">
        <v>14</v>
      </c>
      <c r="C10" t="str">
        <f>IF(Gruppe_3!$B$44="","",Gruppe_3!$B$44)</f>
        <v>Koberger Josef</v>
      </c>
    </row>
    <row r="11" spans="1:9" x14ac:dyDescent="0.25">
      <c r="D11" t="s">
        <v>28</v>
      </c>
      <c r="E11" s="9" t="str">
        <f>C12</f>
        <v>Taborsky Heinz</v>
      </c>
    </row>
    <row r="12" spans="1:9" x14ac:dyDescent="0.25">
      <c r="A12">
        <v>6</v>
      </c>
      <c r="B12" t="s">
        <v>18</v>
      </c>
      <c r="C12" t="str">
        <f>IF(Gruppe_4!$B$45="","",Gruppe_4!$B$45)</f>
        <v>Taborsky Heinz</v>
      </c>
    </row>
    <row r="13" spans="1:9" x14ac:dyDescent="0.25">
      <c r="F13" t="s">
        <v>28</v>
      </c>
      <c r="G13" s="9" t="str">
        <f>E15</f>
        <v>Lotz Robert</v>
      </c>
    </row>
    <row r="14" spans="1:9" x14ac:dyDescent="0.25">
      <c r="A14">
        <v>7</v>
      </c>
      <c r="B14" t="s">
        <v>19</v>
      </c>
      <c r="C14" t="str">
        <f>IF(Gruppe_1!$B$45="","",Gruppe_1!$B$45)</f>
        <v>Steininger Leon</v>
      </c>
    </row>
    <row r="15" spans="1:9" x14ac:dyDescent="0.25">
      <c r="D15" t="s">
        <v>28</v>
      </c>
      <c r="E15" s="9" t="str">
        <f>C16</f>
        <v>Lotz Robert</v>
      </c>
    </row>
    <row r="16" spans="1:9" x14ac:dyDescent="0.25">
      <c r="A16">
        <v>8</v>
      </c>
      <c r="B16" t="s">
        <v>15</v>
      </c>
      <c r="C16" t="str">
        <f>IF(Gruppe_2!$B$44="","",Gruppe_2!$B$44)</f>
        <v>Lotz Robert</v>
      </c>
    </row>
  </sheetData>
  <sheetProtection sheet="1" objects="1" scenarios="1"/>
  <printOptions horizontalCentered="1"/>
  <pageMargins left="0.31496062992125984" right="0.31496062992125984" top="0.78740157480314965" bottom="0.78740157480314965" header="0.31496062992125984" footer="0.31496062992125984"/>
  <pageSetup paperSize="9" orientation="landscape" r:id="rId1"/>
  <headerFooter>
    <oddHeader xml:space="preserve">&amp;LTTC Zeiselmauer&amp;RSeite &amp;P / &amp;N &amp;C&amp;"Arial,Fett"&amp;14 Bewerb X </oddHeader>
    <oddFooter>&amp;LGerhard Koberger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view="pageLayout" topLeftCell="A16" zoomScaleNormal="100" workbookViewId="0">
      <selection activeCell="B42" sqref="B42"/>
    </sheetView>
  </sheetViews>
  <sheetFormatPr baseColWidth="10" defaultColWidth="11.375" defaultRowHeight="15" x14ac:dyDescent="0.25"/>
  <cols>
    <col min="1" max="1" width="8.375" style="4" customWidth="1"/>
    <col min="2" max="2" width="30.625" style="4" customWidth="1"/>
    <col min="3" max="3" width="2.75" style="4" customWidth="1"/>
    <col min="4" max="4" width="30.625" style="4" customWidth="1"/>
    <col min="5" max="6" width="30.75" style="4" customWidth="1"/>
    <col min="7" max="16384" width="11.375" style="4"/>
  </cols>
  <sheetData>
    <row r="1" spans="1:5" ht="18.75" x14ac:dyDescent="0.3">
      <c r="A1" s="3" t="s">
        <v>20</v>
      </c>
    </row>
    <row r="3" spans="1:5" x14ac:dyDescent="0.25">
      <c r="A3" s="5" t="s">
        <v>26</v>
      </c>
      <c r="B3" s="5" t="s">
        <v>8</v>
      </c>
    </row>
    <row r="4" spans="1:5" x14ac:dyDescent="0.25">
      <c r="A4" s="6">
        <v>1</v>
      </c>
      <c r="B4" s="6" t="str">
        <f>IF(Setzungsliste!$B$2="","",Setzungsliste!$B$2)</f>
        <v>Feigl Roland</v>
      </c>
      <c r="C4" s="6" t="s">
        <v>24</v>
      </c>
      <c r="D4" s="6"/>
    </row>
    <row r="5" spans="1:5" x14ac:dyDescent="0.25">
      <c r="A5" s="6">
        <v>2</v>
      </c>
      <c r="B5" s="6" t="str">
        <f>IF(Setzungsliste!$B$9="","",Setzungsliste!$B$9)</f>
        <v>Jähnert Günther</v>
      </c>
      <c r="C5" s="6" t="s">
        <v>25</v>
      </c>
      <c r="D5" s="6"/>
    </row>
    <row r="6" spans="1:5" x14ac:dyDescent="0.25">
      <c r="A6" s="6">
        <v>3</v>
      </c>
      <c r="B6" s="6" t="str">
        <f>IF(Setzungsliste!$B$10="","",Setzungsliste!$B$10)</f>
        <v>Zima Rudolf</v>
      </c>
      <c r="C6" s="6" t="s">
        <v>45</v>
      </c>
      <c r="D6" s="6"/>
    </row>
    <row r="7" spans="1:5" x14ac:dyDescent="0.25">
      <c r="A7" s="6">
        <v>4</v>
      </c>
      <c r="B7" s="2" t="s">
        <v>67</v>
      </c>
    </row>
    <row r="8" spans="1:5" x14ac:dyDescent="0.25">
      <c r="A8" s="6">
        <v>5</v>
      </c>
      <c r="B8" s="2" t="s">
        <v>68</v>
      </c>
    </row>
    <row r="10" spans="1:5" x14ac:dyDescent="0.25">
      <c r="A10" s="7" t="s">
        <v>27</v>
      </c>
    </row>
    <row r="11" spans="1:5" x14ac:dyDescent="0.25">
      <c r="A11" s="7"/>
      <c r="E11" s="4" t="s">
        <v>29</v>
      </c>
    </row>
    <row r="12" spans="1:5" x14ac:dyDescent="0.25">
      <c r="A12" s="4">
        <v>1</v>
      </c>
      <c r="B12" s="4" t="str">
        <f>IF($B$5="","",$B$5)</f>
        <v>Jähnert Günther</v>
      </c>
      <c r="C12" s="4" t="s">
        <v>28</v>
      </c>
      <c r="D12" s="4" t="str">
        <f>IF($B$7="","",$B$7)</f>
        <v>Steininger Leon</v>
      </c>
    </row>
    <row r="13" spans="1:5" x14ac:dyDescent="0.25">
      <c r="B13" s="8">
        <v>3</v>
      </c>
      <c r="D13" s="8">
        <v>0</v>
      </c>
      <c r="E13" s="8" t="s">
        <v>57</v>
      </c>
    </row>
    <row r="14" spans="1:5" x14ac:dyDescent="0.25">
      <c r="A14" s="4">
        <v>2</v>
      </c>
      <c r="B14" s="4" t="str">
        <f>IF($B$4="","",$B$4)</f>
        <v>Feigl Roland</v>
      </c>
      <c r="C14" s="4" t="s">
        <v>28</v>
      </c>
      <c r="D14" s="4" t="str">
        <f>IF($B$8="","",$B$8)</f>
        <v>Koberger Stefan</v>
      </c>
    </row>
    <row r="15" spans="1:5" x14ac:dyDescent="0.25">
      <c r="B15" s="8">
        <v>3</v>
      </c>
      <c r="D15" s="8">
        <v>0</v>
      </c>
      <c r="E15" s="8" t="s">
        <v>50</v>
      </c>
    </row>
    <row r="16" spans="1:5" x14ac:dyDescent="0.25">
      <c r="A16" s="4">
        <v>3</v>
      </c>
      <c r="B16" s="4" t="str">
        <f>IF($B$5="","",$B$5)</f>
        <v>Jähnert Günther</v>
      </c>
      <c r="C16" s="4" t="s">
        <v>28</v>
      </c>
      <c r="D16" s="4" t="str">
        <f>IF($B$6="","",$B$6)</f>
        <v>Zima Rudolf</v>
      </c>
    </row>
    <row r="17" spans="1:5" x14ac:dyDescent="0.25">
      <c r="B17" s="8">
        <v>3</v>
      </c>
      <c r="D17" s="8">
        <v>0</v>
      </c>
      <c r="E17" s="8" t="s">
        <v>57</v>
      </c>
    </row>
    <row r="18" spans="1:5" x14ac:dyDescent="0.25">
      <c r="A18" s="4">
        <v>4</v>
      </c>
      <c r="B18" s="4" t="str">
        <f>IF($B$7="","",$B$7)</f>
        <v>Steininger Leon</v>
      </c>
      <c r="C18" s="4" t="s">
        <v>28</v>
      </c>
      <c r="D18" s="4" t="str">
        <f>IF($B$8="","",$B$8)</f>
        <v>Koberger Stefan</v>
      </c>
    </row>
    <row r="19" spans="1:5" x14ac:dyDescent="0.25">
      <c r="B19" s="8">
        <v>3</v>
      </c>
      <c r="D19" s="8">
        <v>1</v>
      </c>
      <c r="E19" s="8" t="s">
        <v>67</v>
      </c>
    </row>
    <row r="20" spans="1:5" x14ac:dyDescent="0.25">
      <c r="A20" s="4">
        <v>5</v>
      </c>
      <c r="B20" s="4" t="str">
        <f>IF($B$4="","",$B$4)</f>
        <v>Feigl Roland</v>
      </c>
      <c r="C20" s="4" t="s">
        <v>28</v>
      </c>
      <c r="D20" s="4" t="str">
        <f>IF($B$6="","",$B$6)</f>
        <v>Zima Rudolf</v>
      </c>
    </row>
    <row r="21" spans="1:5" x14ac:dyDescent="0.25">
      <c r="B21" s="8">
        <v>3</v>
      </c>
      <c r="D21" s="8">
        <v>1</v>
      </c>
      <c r="E21" s="8" t="s">
        <v>50</v>
      </c>
    </row>
    <row r="22" spans="1:5" x14ac:dyDescent="0.25">
      <c r="A22" s="4">
        <v>6</v>
      </c>
      <c r="B22" s="4" t="str">
        <f>IF($B$5="","",$B$5)</f>
        <v>Jähnert Günther</v>
      </c>
      <c r="C22" s="4" t="s">
        <v>28</v>
      </c>
      <c r="D22" s="4" t="str">
        <f>IF($B$8="","",$B$8)</f>
        <v>Koberger Stefan</v>
      </c>
    </row>
    <row r="23" spans="1:5" x14ac:dyDescent="0.25">
      <c r="B23" s="8">
        <v>3</v>
      </c>
      <c r="D23" s="8">
        <v>0</v>
      </c>
      <c r="E23" s="8" t="s">
        <v>57</v>
      </c>
    </row>
    <row r="24" spans="1:5" x14ac:dyDescent="0.25">
      <c r="A24" s="4">
        <v>7</v>
      </c>
      <c r="B24" s="4" t="str">
        <f>IF($B$4="","",$B$4)</f>
        <v>Feigl Roland</v>
      </c>
      <c r="C24" s="4" t="s">
        <v>28</v>
      </c>
      <c r="D24" s="4" t="str">
        <f>IF($B$7="","",$B$7)</f>
        <v>Steininger Leon</v>
      </c>
    </row>
    <row r="25" spans="1:5" x14ac:dyDescent="0.25">
      <c r="B25" s="8">
        <v>3</v>
      </c>
      <c r="D25" s="8">
        <v>0</v>
      </c>
      <c r="E25" s="8" t="s">
        <v>50</v>
      </c>
    </row>
    <row r="26" spans="1:5" x14ac:dyDescent="0.25">
      <c r="A26" s="4">
        <v>8</v>
      </c>
      <c r="B26" s="4" t="str">
        <f>IF($B$6="","",$B$6)</f>
        <v>Zima Rudolf</v>
      </c>
      <c r="C26" s="4" t="s">
        <v>28</v>
      </c>
      <c r="D26" s="4" t="str">
        <f>IF($B$8="","",$B$8)</f>
        <v>Koberger Stefan</v>
      </c>
    </row>
    <row r="27" spans="1:5" x14ac:dyDescent="0.25">
      <c r="B27" s="8"/>
      <c r="D27" s="8"/>
      <c r="E27" s="8"/>
    </row>
    <row r="28" spans="1:5" x14ac:dyDescent="0.25">
      <c r="A28" s="4">
        <v>9</v>
      </c>
      <c r="B28" s="4" t="str">
        <f>IF($B$4="","",$B$4)</f>
        <v>Feigl Roland</v>
      </c>
      <c r="C28" s="4" t="s">
        <v>28</v>
      </c>
      <c r="D28" s="4" t="str">
        <f>IF($B$5="","",$B$5)</f>
        <v>Jähnert Günther</v>
      </c>
    </row>
    <row r="29" spans="1:5" x14ac:dyDescent="0.25">
      <c r="B29" s="8">
        <v>3</v>
      </c>
      <c r="D29" s="8">
        <v>0</v>
      </c>
      <c r="E29" s="8" t="s">
        <v>50</v>
      </c>
    </row>
    <row r="30" spans="1:5" x14ac:dyDescent="0.25">
      <c r="A30" s="4">
        <v>10</v>
      </c>
      <c r="B30" s="4" t="str">
        <f>IF($B$6="","",$B$6)</f>
        <v>Zima Rudolf</v>
      </c>
      <c r="C30" s="4" t="s">
        <v>28</v>
      </c>
      <c r="D30" s="4" t="str">
        <f>IF($B$7="","",$B$7)</f>
        <v>Steininger Leon</v>
      </c>
    </row>
    <row r="31" spans="1:5" x14ac:dyDescent="0.25">
      <c r="B31" s="8">
        <v>3</v>
      </c>
      <c r="D31" s="8">
        <v>0</v>
      </c>
      <c r="E31" s="8" t="s">
        <v>58</v>
      </c>
    </row>
    <row r="33" spans="1:6" x14ac:dyDescent="0.25">
      <c r="A33" s="7" t="s">
        <v>34</v>
      </c>
    </row>
    <row r="34" spans="1:6" x14ac:dyDescent="0.25">
      <c r="A34" s="6" t="s">
        <v>26</v>
      </c>
      <c r="B34" s="6"/>
      <c r="C34" s="6"/>
      <c r="D34" s="6" t="s">
        <v>31</v>
      </c>
      <c r="E34" s="6" t="s">
        <v>32</v>
      </c>
      <c r="F34" s="6" t="s">
        <v>33</v>
      </c>
    </row>
    <row r="35" spans="1:6" x14ac:dyDescent="0.25">
      <c r="A35" s="6">
        <v>1</v>
      </c>
      <c r="B35" s="6" t="str">
        <f>IF(B4="","",B4)</f>
        <v>Feigl Roland</v>
      </c>
      <c r="C35" s="6"/>
      <c r="D35" s="6">
        <f>IF(B35="","",COUNTIF($E$12:$E$31,$B35))</f>
        <v>4</v>
      </c>
      <c r="E35" s="6">
        <f>B15+B21+B25+B29</f>
        <v>12</v>
      </c>
      <c r="F35" s="6">
        <f>D15+D21+D25+D29</f>
        <v>1</v>
      </c>
    </row>
    <row r="36" spans="1:6" x14ac:dyDescent="0.25">
      <c r="A36" s="6">
        <v>2</v>
      </c>
      <c r="B36" s="6" t="str">
        <f>IF(B5="","",B5)</f>
        <v>Jähnert Günther</v>
      </c>
      <c r="C36" s="6"/>
      <c r="D36" s="6">
        <f>IF(B36="","",COUNTIF($E$12:$E$31,$B36))</f>
        <v>3</v>
      </c>
      <c r="E36" s="6">
        <f>B13+B17+B23+D29</f>
        <v>9</v>
      </c>
      <c r="F36" s="6">
        <f>D13+D17+D23+B29</f>
        <v>3</v>
      </c>
    </row>
    <row r="37" spans="1:6" x14ac:dyDescent="0.25">
      <c r="A37" s="6">
        <v>3</v>
      </c>
      <c r="B37" s="6" t="str">
        <f>IF(B6="","",B6)</f>
        <v>Zima Rudolf</v>
      </c>
      <c r="C37" s="6"/>
      <c r="D37" s="6">
        <f>IF(B37="","",COUNTIF($E$12:$E$31,$B37))</f>
        <v>1</v>
      </c>
      <c r="E37" s="6">
        <f>D17+D21+B27+B31</f>
        <v>4</v>
      </c>
      <c r="F37" s="6">
        <f>B17+B21+D27+D31</f>
        <v>6</v>
      </c>
    </row>
    <row r="38" spans="1:6" x14ac:dyDescent="0.25">
      <c r="A38" s="6">
        <v>4</v>
      </c>
      <c r="B38" s="6" t="str">
        <f>IF(B7="","",B7)</f>
        <v>Steininger Leon</v>
      </c>
      <c r="C38" s="6"/>
      <c r="D38" s="6">
        <f>IF(B38="","",COUNTIF($E$12:$E$31,$B38))</f>
        <v>1</v>
      </c>
      <c r="E38" s="6">
        <f>D13+B19+D25+D31</f>
        <v>3</v>
      </c>
      <c r="F38" s="6">
        <f>B13+D19+B25+B31</f>
        <v>10</v>
      </c>
    </row>
    <row r="39" spans="1:6" x14ac:dyDescent="0.25">
      <c r="A39" s="6">
        <v>5</v>
      </c>
      <c r="B39" s="6" t="str">
        <f>IF(B8="","",B8)</f>
        <v>Koberger Stefan</v>
      </c>
      <c r="C39" s="6"/>
      <c r="D39" s="6">
        <f>IF(B39="","",COUNTIF($E$12:$E$31,$B39))</f>
        <v>0</v>
      </c>
      <c r="E39" s="6">
        <f>D15+D19+D23+D27</f>
        <v>1</v>
      </c>
      <c r="F39" s="6">
        <f>B15+B19+B23+B27</f>
        <v>9</v>
      </c>
    </row>
    <row r="41" spans="1:6" x14ac:dyDescent="0.25">
      <c r="A41" s="7" t="s">
        <v>30</v>
      </c>
    </row>
    <row r="42" spans="1:6" x14ac:dyDescent="0.25">
      <c r="A42" s="4" t="s">
        <v>35</v>
      </c>
      <c r="B42" s="8" t="s">
        <v>50</v>
      </c>
    </row>
    <row r="43" spans="1:6" x14ac:dyDescent="0.25">
      <c r="A43" s="4" t="s">
        <v>36</v>
      </c>
      <c r="B43" s="8" t="s">
        <v>57</v>
      </c>
    </row>
    <row r="44" spans="1:6" x14ac:dyDescent="0.25">
      <c r="A44" s="4" t="s">
        <v>37</v>
      </c>
      <c r="B44" s="8" t="s">
        <v>58</v>
      </c>
    </row>
    <row r="45" spans="1:6" x14ac:dyDescent="0.25">
      <c r="A45" s="4" t="s">
        <v>38</v>
      </c>
      <c r="B45" s="8" t="s">
        <v>67</v>
      </c>
    </row>
    <row r="46" spans="1:6" x14ac:dyDescent="0.25">
      <c r="A46" s="4" t="s">
        <v>49</v>
      </c>
      <c r="B46" s="8" t="s">
        <v>68</v>
      </c>
    </row>
  </sheetData>
  <sheetProtection sheet="1" objects="1" scenarios="1"/>
  <dataValidations count="2">
    <dataValidation type="list" allowBlank="1" showInputMessage="1" showErrorMessage="1" sqref="E15 B42:B46 E13 E19 E17 E21 E23 E31:E32 E29 E25 E27">
      <formula1>$B$4:$B$8</formula1>
    </dataValidation>
    <dataValidation type="list" allowBlank="1" showInputMessage="1" showErrorMessage="1" sqref="B13 B15 B17 B19 D29 D13 D15 D17 D19 D21 B21 B23 D23 D25 B25 B27 D27 B29 D31:D32 B31:B32">
      <formula1>"-,0,1,2,3"</formula1>
    </dataValidation>
  </dataValidations>
  <printOptions horizontalCentered="1" verticalCentered="1"/>
  <pageMargins left="0.19685039370078741" right="0.19685039370078741" top="0.59055118110236227" bottom="0.39370078740157483" header="0.31496062992125984" footer="0.11811023622047245"/>
  <pageSetup paperSize="9" scale="78" orientation="landscape" r:id="rId1"/>
  <headerFooter>
    <oddHeader xml:space="preserve">&amp;LTTC Zeiselmauer&amp;RSeite  &amp;P / &amp;N&amp;C&amp;"Arial,Fett"&amp;14 Bewerb X </oddHeader>
    <oddFooter>&amp;LGerhard Koberger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view="pageLayout" topLeftCell="A16" zoomScaleNormal="100" workbookViewId="0">
      <selection activeCell="B46" sqref="B46"/>
    </sheetView>
  </sheetViews>
  <sheetFormatPr baseColWidth="10" defaultColWidth="11.375" defaultRowHeight="15" x14ac:dyDescent="0.25"/>
  <cols>
    <col min="1" max="1" width="8.375" style="4" customWidth="1"/>
    <col min="2" max="2" width="30.75" style="4" customWidth="1"/>
    <col min="3" max="3" width="2.75" style="4" customWidth="1"/>
    <col min="4" max="6" width="30.75" style="4" customWidth="1"/>
    <col min="7" max="16384" width="11.375" style="4"/>
  </cols>
  <sheetData>
    <row r="1" spans="1:5" ht="18.75" x14ac:dyDescent="0.3">
      <c r="A1" s="3" t="s">
        <v>23</v>
      </c>
    </row>
    <row r="3" spans="1:5" x14ac:dyDescent="0.25">
      <c r="A3" s="5" t="s">
        <v>26</v>
      </c>
      <c r="B3" s="5" t="s">
        <v>8</v>
      </c>
    </row>
    <row r="4" spans="1:5" x14ac:dyDescent="0.25">
      <c r="A4" s="6">
        <v>1</v>
      </c>
      <c r="B4" s="6" t="str">
        <f>IF(Setzungsliste!$B$3="","",Setzungsliste!$B$3)</f>
        <v>Leitzinger Wolfgang</v>
      </c>
      <c r="C4" s="6" t="s">
        <v>43</v>
      </c>
      <c r="D4" s="6"/>
    </row>
    <row r="5" spans="1:5" x14ac:dyDescent="0.25">
      <c r="A5" s="6">
        <v>2</v>
      </c>
      <c r="B5" s="6" t="str">
        <f>IF(Setzungsliste!$B$8="","",Setzungsliste!$B$8)</f>
        <v>Holzbauer Gebhard</v>
      </c>
      <c r="C5" s="6" t="s">
        <v>44</v>
      </c>
      <c r="D5" s="6"/>
    </row>
    <row r="6" spans="1:5" x14ac:dyDescent="0.25">
      <c r="A6" s="6">
        <v>3</v>
      </c>
      <c r="B6" s="6" t="str">
        <f>IF(Setzungsliste!$B$11="","",Setzungsliste!$B$11)</f>
        <v>Lotz Robert</v>
      </c>
      <c r="C6" s="6" t="s">
        <v>46</v>
      </c>
      <c r="D6" s="6"/>
    </row>
    <row r="7" spans="1:5" x14ac:dyDescent="0.25">
      <c r="A7" s="6">
        <v>4</v>
      </c>
      <c r="B7" s="2" t="s">
        <v>64</v>
      </c>
    </row>
    <row r="8" spans="1:5" x14ac:dyDescent="0.25">
      <c r="A8" s="6">
        <v>5</v>
      </c>
      <c r="B8" s="2" t="s">
        <v>69</v>
      </c>
    </row>
    <row r="10" spans="1:5" x14ac:dyDescent="0.25">
      <c r="A10" s="7" t="s">
        <v>27</v>
      </c>
    </row>
    <row r="11" spans="1:5" x14ac:dyDescent="0.25">
      <c r="A11" s="7"/>
      <c r="E11" s="4" t="s">
        <v>29</v>
      </c>
    </row>
    <row r="12" spans="1:5" x14ac:dyDescent="0.25">
      <c r="A12" s="4">
        <v>1</v>
      </c>
      <c r="B12" s="4" t="str">
        <f>IF($B$5="","",$B$5)</f>
        <v>Holzbauer Gebhard</v>
      </c>
      <c r="C12" s="4" t="s">
        <v>28</v>
      </c>
      <c r="D12" s="4" t="str">
        <f>IF($B$7="","",$B$7)</f>
        <v>Glaser Karl</v>
      </c>
    </row>
    <row r="13" spans="1:5" x14ac:dyDescent="0.25">
      <c r="B13" s="8">
        <v>3</v>
      </c>
      <c r="D13" s="8">
        <v>0</v>
      </c>
      <c r="E13" s="8" t="s">
        <v>56</v>
      </c>
    </row>
    <row r="14" spans="1:5" x14ac:dyDescent="0.25">
      <c r="A14" s="4">
        <v>2</v>
      </c>
      <c r="B14" s="4" t="str">
        <f>IF($B$4="","",$B$4)</f>
        <v>Leitzinger Wolfgang</v>
      </c>
      <c r="C14" s="4" t="s">
        <v>28</v>
      </c>
      <c r="D14" s="4" t="str">
        <f>IF($B$8="","",$B$8)</f>
        <v>Klose Gregor</v>
      </c>
    </row>
    <row r="15" spans="1:5" x14ac:dyDescent="0.25">
      <c r="B15" s="8">
        <v>3</v>
      </c>
      <c r="D15" s="8">
        <v>0</v>
      </c>
      <c r="E15" s="8" t="s">
        <v>51</v>
      </c>
    </row>
    <row r="16" spans="1:5" x14ac:dyDescent="0.25">
      <c r="A16" s="4">
        <v>3</v>
      </c>
      <c r="B16" s="4" t="str">
        <f>IF($B$5="","",$B$5)</f>
        <v>Holzbauer Gebhard</v>
      </c>
      <c r="C16" s="4" t="s">
        <v>28</v>
      </c>
      <c r="D16" s="4" t="str">
        <f>IF($B$6="","",$B$6)</f>
        <v>Lotz Robert</v>
      </c>
    </row>
    <row r="17" spans="1:5" x14ac:dyDescent="0.25">
      <c r="B17" s="8">
        <v>3</v>
      </c>
      <c r="D17" s="8">
        <v>2</v>
      </c>
      <c r="E17" s="8" t="s">
        <v>56</v>
      </c>
    </row>
    <row r="18" spans="1:5" x14ac:dyDescent="0.25">
      <c r="A18" s="4">
        <v>4</v>
      </c>
      <c r="B18" s="4" t="str">
        <f>IF($B$7="","",$B$7)</f>
        <v>Glaser Karl</v>
      </c>
      <c r="C18" s="4" t="s">
        <v>28</v>
      </c>
      <c r="D18" s="4" t="str">
        <f>IF($B$8="","",$B$8)</f>
        <v>Klose Gregor</v>
      </c>
    </row>
    <row r="19" spans="1:5" x14ac:dyDescent="0.25">
      <c r="B19" s="8"/>
      <c r="D19" s="8">
        <v>1</v>
      </c>
      <c r="E19" s="8" t="s">
        <v>64</v>
      </c>
    </row>
    <row r="20" spans="1:5" x14ac:dyDescent="0.25">
      <c r="A20" s="4">
        <v>5</v>
      </c>
      <c r="B20" s="4" t="str">
        <f>IF($B$4="","",$B$4)</f>
        <v>Leitzinger Wolfgang</v>
      </c>
      <c r="C20" s="4" t="s">
        <v>28</v>
      </c>
      <c r="D20" s="4" t="str">
        <f>IF($B$6="","",$B$6)</f>
        <v>Lotz Robert</v>
      </c>
    </row>
    <row r="21" spans="1:5" x14ac:dyDescent="0.25">
      <c r="B21" s="8">
        <v>3</v>
      </c>
      <c r="D21" s="8">
        <v>0</v>
      </c>
      <c r="E21" s="8" t="s">
        <v>51</v>
      </c>
    </row>
    <row r="22" spans="1:5" x14ac:dyDescent="0.25">
      <c r="A22" s="4">
        <v>6</v>
      </c>
      <c r="B22" s="4" t="str">
        <f>IF($B$5="","",$B$5)</f>
        <v>Holzbauer Gebhard</v>
      </c>
      <c r="C22" s="4" t="s">
        <v>28</v>
      </c>
      <c r="D22" s="4" t="str">
        <f>IF($B$8="","",$B$8)</f>
        <v>Klose Gregor</v>
      </c>
    </row>
    <row r="23" spans="1:5" x14ac:dyDescent="0.25">
      <c r="B23" s="8">
        <v>3</v>
      </c>
      <c r="D23" s="8">
        <v>0</v>
      </c>
      <c r="E23" s="8" t="s">
        <v>56</v>
      </c>
    </row>
    <row r="24" spans="1:5" x14ac:dyDescent="0.25">
      <c r="A24" s="4">
        <v>7</v>
      </c>
      <c r="B24" s="4" t="str">
        <f>IF($B$4="","",$B$4)</f>
        <v>Leitzinger Wolfgang</v>
      </c>
      <c r="C24" s="4" t="s">
        <v>28</v>
      </c>
      <c r="D24" s="4" t="str">
        <f>IF($B$7="","",$B$7)</f>
        <v>Glaser Karl</v>
      </c>
    </row>
    <row r="25" spans="1:5" x14ac:dyDescent="0.25">
      <c r="B25" s="8">
        <v>3</v>
      </c>
      <c r="D25" s="8">
        <v>0</v>
      </c>
      <c r="E25" s="8" t="s">
        <v>51</v>
      </c>
    </row>
    <row r="26" spans="1:5" x14ac:dyDescent="0.25">
      <c r="A26" s="4">
        <v>8</v>
      </c>
      <c r="B26" s="4" t="str">
        <f>IF($B$6="","",$B$6)</f>
        <v>Lotz Robert</v>
      </c>
      <c r="C26" s="4" t="s">
        <v>28</v>
      </c>
      <c r="D26" s="4" t="str">
        <f>IF($B$8="","",$B$8)</f>
        <v>Klose Gregor</v>
      </c>
    </row>
    <row r="27" spans="1:5" x14ac:dyDescent="0.25">
      <c r="B27" s="8">
        <v>3</v>
      </c>
      <c r="D27" s="8">
        <v>0</v>
      </c>
      <c r="E27" s="8" t="s">
        <v>59</v>
      </c>
    </row>
    <row r="28" spans="1:5" x14ac:dyDescent="0.25">
      <c r="A28" s="4">
        <v>9</v>
      </c>
      <c r="B28" s="4" t="str">
        <f>IF($B$4="","",$B$4)</f>
        <v>Leitzinger Wolfgang</v>
      </c>
      <c r="C28" s="4" t="s">
        <v>28</v>
      </c>
      <c r="D28" s="4" t="str">
        <f>IF($B$5="","",$B$5)</f>
        <v>Holzbauer Gebhard</v>
      </c>
    </row>
    <row r="29" spans="1:5" x14ac:dyDescent="0.25">
      <c r="B29" s="8">
        <v>3</v>
      </c>
      <c r="D29" s="8">
        <v>1</v>
      </c>
      <c r="E29" s="8" t="s">
        <v>51</v>
      </c>
    </row>
    <row r="30" spans="1:5" x14ac:dyDescent="0.25">
      <c r="A30" s="4">
        <v>10</v>
      </c>
      <c r="B30" s="4" t="str">
        <f>IF($B$6="","",$B$6)</f>
        <v>Lotz Robert</v>
      </c>
      <c r="C30" s="4" t="s">
        <v>28</v>
      </c>
      <c r="D30" s="4" t="str">
        <f>IF($B$7="","",$B$7)</f>
        <v>Glaser Karl</v>
      </c>
    </row>
    <row r="31" spans="1:5" x14ac:dyDescent="0.25">
      <c r="B31" s="8">
        <v>3</v>
      </c>
      <c r="D31" s="8">
        <v>0</v>
      </c>
      <c r="E31" s="8" t="s">
        <v>59</v>
      </c>
    </row>
    <row r="33" spans="1:6" x14ac:dyDescent="0.25">
      <c r="A33" s="7" t="s">
        <v>34</v>
      </c>
    </row>
    <row r="34" spans="1:6" x14ac:dyDescent="0.25">
      <c r="A34" s="6" t="s">
        <v>26</v>
      </c>
      <c r="B34" s="6"/>
      <c r="C34" s="6"/>
      <c r="D34" s="6" t="s">
        <v>31</v>
      </c>
      <c r="E34" s="6" t="s">
        <v>32</v>
      </c>
      <c r="F34" s="6" t="s">
        <v>33</v>
      </c>
    </row>
    <row r="35" spans="1:6" x14ac:dyDescent="0.25">
      <c r="A35" s="6">
        <v>1</v>
      </c>
      <c r="B35" s="6" t="str">
        <f>IF(B4="","",B4)</f>
        <v>Leitzinger Wolfgang</v>
      </c>
      <c r="C35" s="6"/>
      <c r="D35" s="6">
        <f>IF(B35="","",COUNTIF($E$12:$E$31,$B35))</f>
        <v>4</v>
      </c>
      <c r="E35" s="6">
        <f>B15+B21+B25+B29</f>
        <v>12</v>
      </c>
      <c r="F35" s="6">
        <f>D15+D21+D25+D29</f>
        <v>1</v>
      </c>
    </row>
    <row r="36" spans="1:6" x14ac:dyDescent="0.25">
      <c r="A36" s="6">
        <v>2</v>
      </c>
      <c r="B36" s="6" t="str">
        <f>IF(B5="","",B5)</f>
        <v>Holzbauer Gebhard</v>
      </c>
      <c r="C36" s="6"/>
      <c r="D36" s="6">
        <f>IF(B36="","",COUNTIF($E$12:$E$31,$B36))</f>
        <v>3</v>
      </c>
      <c r="E36" s="6">
        <f>B13+B17+B23+D29</f>
        <v>10</v>
      </c>
      <c r="F36" s="6">
        <f>D13+D17+D23+B29</f>
        <v>5</v>
      </c>
    </row>
    <row r="37" spans="1:6" x14ac:dyDescent="0.25">
      <c r="A37" s="6">
        <v>3</v>
      </c>
      <c r="B37" s="6" t="str">
        <f>IF(B6="","",B6)</f>
        <v>Lotz Robert</v>
      </c>
      <c r="C37" s="6"/>
      <c r="D37" s="6">
        <f>IF(B37="","",COUNTIF($E$12:$E$31,$B37))</f>
        <v>2</v>
      </c>
      <c r="E37" s="6">
        <f>D17+D21+B27+B31</f>
        <v>8</v>
      </c>
      <c r="F37" s="6">
        <f>B17+B21+D27+D31</f>
        <v>6</v>
      </c>
    </row>
    <row r="38" spans="1:6" x14ac:dyDescent="0.25">
      <c r="A38" s="6">
        <v>4</v>
      </c>
      <c r="B38" s="6" t="str">
        <f>IF(B7="","",B7)</f>
        <v>Glaser Karl</v>
      </c>
      <c r="C38" s="6"/>
      <c r="D38" s="6">
        <f>IF(B38="","",COUNTIF($E$12:$E$31,$B38))</f>
        <v>1</v>
      </c>
      <c r="E38" s="6">
        <f>D13+B19+D25+D31</f>
        <v>0</v>
      </c>
      <c r="F38" s="6">
        <f>B13+D19+B25+B31</f>
        <v>10</v>
      </c>
    </row>
    <row r="39" spans="1:6" x14ac:dyDescent="0.25">
      <c r="A39" s="6">
        <v>5</v>
      </c>
      <c r="B39" s="6" t="str">
        <f>IF(B8="","",B8)</f>
        <v>Klose Gregor</v>
      </c>
      <c r="C39" s="6"/>
      <c r="D39" s="6">
        <f>IF(B39="","",COUNTIF($E$12:$E$31,$B39))</f>
        <v>0</v>
      </c>
      <c r="E39" s="6">
        <f>D15+D19+D23+D27</f>
        <v>1</v>
      </c>
      <c r="F39" s="6">
        <f>B15+B19+B23+B27</f>
        <v>9</v>
      </c>
    </row>
    <row r="41" spans="1:6" x14ac:dyDescent="0.25">
      <c r="A41" s="7" t="s">
        <v>30</v>
      </c>
    </row>
    <row r="42" spans="1:6" x14ac:dyDescent="0.25">
      <c r="A42" s="4" t="s">
        <v>35</v>
      </c>
      <c r="B42" s="8" t="s">
        <v>51</v>
      </c>
    </row>
    <row r="43" spans="1:6" x14ac:dyDescent="0.25">
      <c r="A43" s="4" t="s">
        <v>36</v>
      </c>
      <c r="B43" s="8" t="s">
        <v>56</v>
      </c>
    </row>
    <row r="44" spans="1:6" x14ac:dyDescent="0.25">
      <c r="A44" s="4" t="s">
        <v>37</v>
      </c>
      <c r="B44" s="8" t="s">
        <v>59</v>
      </c>
    </row>
    <row r="45" spans="1:6" x14ac:dyDescent="0.25">
      <c r="A45" s="4" t="s">
        <v>38</v>
      </c>
      <c r="B45" s="8" t="s">
        <v>64</v>
      </c>
    </row>
    <row r="46" spans="1:6" x14ac:dyDescent="0.25">
      <c r="A46" s="4" t="s">
        <v>49</v>
      </c>
      <c r="B46" s="8" t="s">
        <v>69</v>
      </c>
    </row>
  </sheetData>
  <sheetProtection sheet="1" objects="1" scenarios="1"/>
  <dataValidations count="2">
    <dataValidation type="list" allowBlank="1" showInputMessage="1" showErrorMessage="1" sqref="B13 B15 B17 B19 D29 D13 D15 D17 D19 D21 B21 B23 D23 D25 B25 B27 D27 B29 D31:D32 B31:B32">
      <formula1>"-,0,1,2,3"</formula1>
    </dataValidation>
    <dataValidation type="list" allowBlank="1" showInputMessage="1" showErrorMessage="1" sqref="E27 E15 E13 E19 E17 E21 E23 E31:E32 E29 E25 B42:B46">
      <formula1>$B$4:$B$8</formula1>
    </dataValidation>
  </dataValidations>
  <printOptions horizontalCentered="1" verticalCentered="1"/>
  <pageMargins left="0.19685039370078741" right="0.19685039370078741" top="0.59055118110236227" bottom="0.39370078740157483" header="0.31496062992125984" footer="0.11811023622047245"/>
  <pageSetup paperSize="9" scale="78" orientation="landscape" r:id="rId1"/>
  <headerFooter>
    <oddHeader xml:space="preserve">&amp;LTTC Zeiselmauer&amp;RSeite &amp;P / &amp;N&amp;C&amp;"Arial,Fett"&amp;14 Bewerb X </oddHeader>
    <oddFooter>&amp;LGerhard Koberger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view="pageLayout" topLeftCell="A16" zoomScaleNormal="100" workbookViewId="0">
      <selection activeCell="D43" sqref="D43"/>
    </sheetView>
  </sheetViews>
  <sheetFormatPr baseColWidth="10" defaultColWidth="11.375" defaultRowHeight="15" x14ac:dyDescent="0.25"/>
  <cols>
    <col min="1" max="1" width="8.375" style="4" customWidth="1"/>
    <col min="2" max="2" width="30.75" style="4" customWidth="1"/>
    <col min="3" max="3" width="2.75" style="4" customWidth="1"/>
    <col min="4" max="6" width="30.75" style="4" customWidth="1"/>
    <col min="7" max="16384" width="11.375" style="4"/>
  </cols>
  <sheetData>
    <row r="1" spans="1:5" ht="18.75" x14ac:dyDescent="0.3">
      <c r="A1" s="3" t="s">
        <v>22</v>
      </c>
    </row>
    <row r="3" spans="1:5" x14ac:dyDescent="0.25">
      <c r="A3" s="5" t="s">
        <v>26</v>
      </c>
      <c r="B3" s="5" t="s">
        <v>8</v>
      </c>
    </row>
    <row r="4" spans="1:5" x14ac:dyDescent="0.25">
      <c r="A4" s="6">
        <v>1</v>
      </c>
      <c r="B4" s="6" t="str">
        <f>IF(Setzungsliste!$B$4="","",Setzungsliste!$B$4)</f>
        <v>Müller Michael</v>
      </c>
      <c r="C4" s="6" t="s">
        <v>41</v>
      </c>
      <c r="D4" s="6"/>
    </row>
    <row r="5" spans="1:5" x14ac:dyDescent="0.25">
      <c r="A5" s="6">
        <v>2</v>
      </c>
      <c r="B5" s="6" t="str">
        <f>IF(Setzungsliste!$B$7="","",Setzungsliste!$B$7)</f>
        <v>Jähnert Gerald</v>
      </c>
      <c r="C5" s="6" t="s">
        <v>42</v>
      </c>
      <c r="D5" s="6"/>
    </row>
    <row r="6" spans="1:5" x14ac:dyDescent="0.25">
      <c r="A6" s="6">
        <v>3</v>
      </c>
      <c r="B6" s="6" t="str">
        <f>IF(Setzungsliste!$B$12="","",Setzungsliste!$B$12)</f>
        <v>Koberger Josef</v>
      </c>
      <c r="C6" s="6" t="s">
        <v>47</v>
      </c>
      <c r="D6" s="6"/>
    </row>
    <row r="7" spans="1:5" x14ac:dyDescent="0.25">
      <c r="A7" s="6">
        <v>4</v>
      </c>
      <c r="B7" s="2" t="s">
        <v>66</v>
      </c>
    </row>
    <row r="8" spans="1:5" x14ac:dyDescent="0.25">
      <c r="A8" s="6">
        <v>5</v>
      </c>
      <c r="B8" s="2" t="s">
        <v>70</v>
      </c>
    </row>
    <row r="10" spans="1:5" x14ac:dyDescent="0.25">
      <c r="A10" s="7" t="s">
        <v>27</v>
      </c>
    </row>
    <row r="11" spans="1:5" x14ac:dyDescent="0.25">
      <c r="A11" s="7"/>
      <c r="E11" s="4" t="s">
        <v>29</v>
      </c>
    </row>
    <row r="12" spans="1:5" x14ac:dyDescent="0.25">
      <c r="A12" s="4">
        <v>1</v>
      </c>
      <c r="B12" s="4" t="str">
        <f>IF($B$5="","",$B$5)</f>
        <v>Jähnert Gerald</v>
      </c>
      <c r="C12" s="4" t="s">
        <v>28</v>
      </c>
      <c r="D12" s="4" t="str">
        <f>IF($B$7="","",$B$7)</f>
        <v>Lotz Jakob</v>
      </c>
    </row>
    <row r="13" spans="1:5" x14ac:dyDescent="0.25">
      <c r="B13" s="8">
        <v>3</v>
      </c>
      <c r="D13" s="8">
        <v>0</v>
      </c>
      <c r="E13" s="8" t="s">
        <v>55</v>
      </c>
    </row>
    <row r="14" spans="1:5" x14ac:dyDescent="0.25">
      <c r="A14" s="4">
        <v>2</v>
      </c>
      <c r="B14" s="4" t="str">
        <f>IF($B$4="","",$B$4)</f>
        <v>Müller Michael</v>
      </c>
      <c r="C14" s="4" t="s">
        <v>28</v>
      </c>
      <c r="D14" s="4" t="str">
        <f>IF($B$8="","",$B$8)</f>
        <v>Ruprechtshofer Bianca</v>
      </c>
    </row>
    <row r="15" spans="1:5" x14ac:dyDescent="0.25">
      <c r="B15" s="8">
        <v>3</v>
      </c>
      <c r="D15" s="8">
        <v>0</v>
      </c>
      <c r="E15" s="8" t="s">
        <v>52</v>
      </c>
    </row>
    <row r="16" spans="1:5" x14ac:dyDescent="0.25">
      <c r="A16" s="4">
        <v>3</v>
      </c>
      <c r="B16" s="4" t="str">
        <f>IF($B$5="","",$B$5)</f>
        <v>Jähnert Gerald</v>
      </c>
      <c r="C16" s="4" t="s">
        <v>28</v>
      </c>
      <c r="D16" s="4" t="str">
        <f>IF($B$6="","",$B$6)</f>
        <v>Koberger Josef</v>
      </c>
    </row>
    <row r="17" spans="1:5" x14ac:dyDescent="0.25">
      <c r="B17" s="8">
        <v>3</v>
      </c>
      <c r="D17" s="8">
        <v>0</v>
      </c>
      <c r="E17" s="8" t="s">
        <v>55</v>
      </c>
    </row>
    <row r="18" spans="1:5" x14ac:dyDescent="0.25">
      <c r="A18" s="4">
        <v>4</v>
      </c>
      <c r="B18" s="4" t="str">
        <f>IF($B$7="","",$B$7)</f>
        <v>Lotz Jakob</v>
      </c>
      <c r="C18" s="4" t="s">
        <v>28</v>
      </c>
      <c r="D18" s="4" t="str">
        <f>IF($B$8="","",$B$8)</f>
        <v>Ruprechtshofer Bianca</v>
      </c>
    </row>
    <row r="19" spans="1:5" x14ac:dyDescent="0.25">
      <c r="B19" s="8">
        <v>3</v>
      </c>
      <c r="D19" s="8">
        <v>1</v>
      </c>
      <c r="E19" s="8" t="s">
        <v>66</v>
      </c>
    </row>
    <row r="20" spans="1:5" x14ac:dyDescent="0.25">
      <c r="A20" s="4">
        <v>5</v>
      </c>
      <c r="B20" s="4" t="str">
        <f>IF($B$4="","",$B$4)</f>
        <v>Müller Michael</v>
      </c>
      <c r="C20" s="4" t="s">
        <v>28</v>
      </c>
      <c r="D20" s="4" t="str">
        <f>IF($B$6="","",$B$6)</f>
        <v>Koberger Josef</v>
      </c>
    </row>
    <row r="21" spans="1:5" x14ac:dyDescent="0.25">
      <c r="B21" s="8">
        <v>3</v>
      </c>
      <c r="D21" s="8">
        <v>0</v>
      </c>
      <c r="E21" s="8" t="s">
        <v>52</v>
      </c>
    </row>
    <row r="22" spans="1:5" x14ac:dyDescent="0.25">
      <c r="A22" s="4">
        <v>6</v>
      </c>
      <c r="B22" s="4" t="str">
        <f>IF($B$5="","",$B$5)</f>
        <v>Jähnert Gerald</v>
      </c>
      <c r="C22" s="4" t="s">
        <v>28</v>
      </c>
      <c r="D22" s="4" t="str">
        <f>IF($B$8="","",$B$8)</f>
        <v>Ruprechtshofer Bianca</v>
      </c>
    </row>
    <row r="23" spans="1:5" x14ac:dyDescent="0.25">
      <c r="B23" s="8">
        <v>3</v>
      </c>
      <c r="D23" s="8">
        <v>0</v>
      </c>
      <c r="E23" s="8" t="s">
        <v>55</v>
      </c>
    </row>
    <row r="24" spans="1:5" x14ac:dyDescent="0.25">
      <c r="A24" s="4">
        <v>7</v>
      </c>
      <c r="B24" s="4" t="str">
        <f>IF($B$4="","",$B$4)</f>
        <v>Müller Michael</v>
      </c>
      <c r="C24" s="4" t="s">
        <v>28</v>
      </c>
      <c r="D24" s="4" t="str">
        <f>IF($B$7="","",$B$7)</f>
        <v>Lotz Jakob</v>
      </c>
    </row>
    <row r="25" spans="1:5" x14ac:dyDescent="0.25">
      <c r="B25" s="8">
        <v>3</v>
      </c>
      <c r="D25" s="8">
        <v>2</v>
      </c>
      <c r="E25" s="8" t="s">
        <v>52</v>
      </c>
    </row>
    <row r="26" spans="1:5" x14ac:dyDescent="0.25">
      <c r="A26" s="4">
        <v>8</v>
      </c>
      <c r="B26" s="4" t="str">
        <f>IF($B$6="","",$B$6)</f>
        <v>Koberger Josef</v>
      </c>
      <c r="C26" s="4" t="s">
        <v>28</v>
      </c>
      <c r="D26" s="4" t="str">
        <f>IF($B$8="","",$B$8)</f>
        <v>Ruprechtshofer Bianca</v>
      </c>
    </row>
    <row r="27" spans="1:5" x14ac:dyDescent="0.25">
      <c r="B27" s="8">
        <v>3</v>
      </c>
      <c r="D27" s="8">
        <v>0</v>
      </c>
      <c r="E27" s="8" t="s">
        <v>61</v>
      </c>
    </row>
    <row r="28" spans="1:5" x14ac:dyDescent="0.25">
      <c r="A28" s="4">
        <v>9</v>
      </c>
      <c r="B28" s="4" t="str">
        <f>IF($B$4="","",$B$4)</f>
        <v>Müller Michael</v>
      </c>
      <c r="C28" s="4" t="s">
        <v>28</v>
      </c>
      <c r="D28" s="4" t="str">
        <f>IF($B$5="","",$B$5)</f>
        <v>Jähnert Gerald</v>
      </c>
    </row>
    <row r="29" spans="1:5" x14ac:dyDescent="0.25">
      <c r="B29" s="8">
        <v>2</v>
      </c>
      <c r="D29" s="8">
        <v>3</v>
      </c>
      <c r="E29" s="8" t="s">
        <v>55</v>
      </c>
    </row>
    <row r="30" spans="1:5" x14ac:dyDescent="0.25">
      <c r="A30" s="4">
        <v>10</v>
      </c>
      <c r="B30" s="4" t="str">
        <f>IF($B$6="","",$B$6)</f>
        <v>Koberger Josef</v>
      </c>
      <c r="C30" s="4" t="s">
        <v>28</v>
      </c>
      <c r="D30" s="4" t="str">
        <f>IF($B$7="","",$B$7)</f>
        <v>Lotz Jakob</v>
      </c>
    </row>
    <row r="31" spans="1:5" x14ac:dyDescent="0.25">
      <c r="B31" s="8">
        <v>3</v>
      </c>
      <c r="D31" s="8">
        <v>0</v>
      </c>
      <c r="E31" s="11" t="str">
        <f>IF($B$6="","",$B$6)</f>
        <v>Koberger Josef</v>
      </c>
    </row>
    <row r="33" spans="1:6" x14ac:dyDescent="0.25">
      <c r="A33" s="7" t="s">
        <v>34</v>
      </c>
    </row>
    <row r="34" spans="1:6" x14ac:dyDescent="0.25">
      <c r="A34" s="6" t="s">
        <v>26</v>
      </c>
      <c r="B34" s="6"/>
      <c r="C34" s="6"/>
      <c r="D34" s="6" t="s">
        <v>31</v>
      </c>
      <c r="E34" s="6" t="s">
        <v>32</v>
      </c>
      <c r="F34" s="6" t="s">
        <v>33</v>
      </c>
    </row>
    <row r="35" spans="1:6" x14ac:dyDescent="0.25">
      <c r="A35" s="6">
        <v>1</v>
      </c>
      <c r="B35" s="6" t="str">
        <f>IF(B4="","",B4)</f>
        <v>Müller Michael</v>
      </c>
      <c r="C35" s="6"/>
      <c r="D35" s="6">
        <f>IF(B35="","",COUNTIF($E$12:$E$31,$B35))</f>
        <v>3</v>
      </c>
      <c r="E35" s="6">
        <f>B15+B21+B25+B29</f>
        <v>11</v>
      </c>
      <c r="F35" s="6">
        <f>D15+D21+D25+D29</f>
        <v>5</v>
      </c>
    </row>
    <row r="36" spans="1:6" x14ac:dyDescent="0.25">
      <c r="A36" s="6">
        <v>2</v>
      </c>
      <c r="B36" s="6" t="str">
        <f>IF(B5="","",B5)</f>
        <v>Jähnert Gerald</v>
      </c>
      <c r="C36" s="6"/>
      <c r="D36" s="6">
        <f>IF(B36="","",COUNTIF($E$12:$E$31,$B36))</f>
        <v>4</v>
      </c>
      <c r="E36" s="6">
        <f>B13+B17+B23+D29</f>
        <v>12</v>
      </c>
      <c r="F36" s="6">
        <f>D13+D17+D23+B29</f>
        <v>2</v>
      </c>
    </row>
    <row r="37" spans="1:6" x14ac:dyDescent="0.25">
      <c r="A37" s="6">
        <v>3</v>
      </c>
      <c r="B37" s="6" t="str">
        <f>IF(B6="","",B6)</f>
        <v>Koberger Josef</v>
      </c>
      <c r="C37" s="6"/>
      <c r="D37" s="6">
        <f>IF(B37="","",COUNTIF($E$12:$E$31,$B37))</f>
        <v>2</v>
      </c>
      <c r="E37" s="6">
        <f>D17+D21+B27+B31</f>
        <v>6</v>
      </c>
      <c r="F37" s="6">
        <f>B17+B21+D27+D31</f>
        <v>6</v>
      </c>
    </row>
    <row r="38" spans="1:6" x14ac:dyDescent="0.25">
      <c r="A38" s="6">
        <v>4</v>
      </c>
      <c r="B38" s="6" t="str">
        <f>IF(B7="","",B7)</f>
        <v>Lotz Jakob</v>
      </c>
      <c r="C38" s="6"/>
      <c r="D38" s="6">
        <f>IF(B38="","",COUNTIF($E$12:$E$31,$B38))</f>
        <v>1</v>
      </c>
      <c r="E38" s="6">
        <f>D13+B19+D25+D31</f>
        <v>5</v>
      </c>
      <c r="F38" s="6">
        <f>B13+D19+B25+B31</f>
        <v>10</v>
      </c>
    </row>
    <row r="39" spans="1:6" x14ac:dyDescent="0.25">
      <c r="A39" s="6">
        <v>5</v>
      </c>
      <c r="B39" s="6" t="str">
        <f>IF(B8="","",B8)</f>
        <v>Ruprechtshofer Bianca</v>
      </c>
      <c r="C39" s="6"/>
      <c r="D39" s="6">
        <f>IF(B39="","",COUNTIF($E$12:$E$31,$B39))</f>
        <v>0</v>
      </c>
      <c r="E39" s="6">
        <f>D15+D19+D23+D27</f>
        <v>1</v>
      </c>
      <c r="F39" s="6">
        <f>B15+B19+B23+B27</f>
        <v>12</v>
      </c>
    </row>
    <row r="41" spans="1:6" x14ac:dyDescent="0.25">
      <c r="A41" s="7" t="s">
        <v>30</v>
      </c>
    </row>
    <row r="42" spans="1:6" x14ac:dyDescent="0.25">
      <c r="A42" s="4" t="s">
        <v>35</v>
      </c>
      <c r="B42" s="8" t="s">
        <v>55</v>
      </c>
    </row>
    <row r="43" spans="1:6" x14ac:dyDescent="0.25">
      <c r="A43" s="4" t="s">
        <v>36</v>
      </c>
      <c r="B43" s="8" t="s">
        <v>52</v>
      </c>
    </row>
    <row r="44" spans="1:6" x14ac:dyDescent="0.25">
      <c r="A44" s="4" t="s">
        <v>37</v>
      </c>
      <c r="B44" s="8" t="s">
        <v>61</v>
      </c>
    </row>
    <row r="45" spans="1:6" x14ac:dyDescent="0.25">
      <c r="A45" s="4" t="s">
        <v>38</v>
      </c>
      <c r="B45" s="8" t="s">
        <v>66</v>
      </c>
    </row>
    <row r="46" spans="1:6" x14ac:dyDescent="0.25">
      <c r="A46" s="4" t="s">
        <v>49</v>
      </c>
      <c r="B46" s="8" t="s">
        <v>70</v>
      </c>
    </row>
  </sheetData>
  <sheetProtection sheet="1" objects="1" scenarios="1"/>
  <dataValidations count="2">
    <dataValidation type="list" allowBlank="1" showInputMessage="1" showErrorMessage="1" sqref="E27 E15 E13 E19 E17 E21 E23 E31:E32 E29 E25 B42:B46">
      <formula1>$B$4:$B$8</formula1>
    </dataValidation>
    <dataValidation type="list" allowBlank="1" showInputMessage="1" showErrorMessage="1" sqref="B13 B15 B17 B19 D29 D13 D15 D17 D19 D21 B21 B23 D23 D25 B25 B27 D27 B29 D31:D32 B31:B32">
      <formula1>"-,0,1,2,3"</formula1>
    </dataValidation>
  </dataValidations>
  <printOptions horizontalCentered="1" verticalCentered="1"/>
  <pageMargins left="0.19685039370078741" right="0.19685039370078741" top="0.59055118110236227" bottom="0.39370078740157483" header="0.31496062992125984" footer="0.11811023622047245"/>
  <pageSetup paperSize="9" scale="78" orientation="landscape" r:id="rId1"/>
  <headerFooter>
    <oddHeader xml:space="preserve">&amp;LTTC Zeiselmauer&amp;RSeite &amp;P / &amp;N&amp;C&amp;"Arial,Fett"&amp;14 Bewerb X </oddHeader>
    <oddFooter>&amp;LGerhard Koberger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view="pageLayout" topLeftCell="A14" zoomScaleNormal="100" workbookViewId="0">
      <selection activeCell="D38" sqref="D38"/>
    </sheetView>
  </sheetViews>
  <sheetFormatPr baseColWidth="10" defaultColWidth="11.375" defaultRowHeight="15" x14ac:dyDescent="0.25"/>
  <cols>
    <col min="1" max="1" width="8.375" style="4" customWidth="1"/>
    <col min="2" max="2" width="30.75" style="4" customWidth="1"/>
    <col min="3" max="3" width="2.75" style="4" customWidth="1"/>
    <col min="4" max="6" width="30.75" style="4" customWidth="1"/>
    <col min="7" max="16384" width="11.375" style="4"/>
  </cols>
  <sheetData>
    <row r="1" spans="1:5" ht="18.75" x14ac:dyDescent="0.3">
      <c r="A1" s="3" t="s">
        <v>21</v>
      </c>
    </row>
    <row r="3" spans="1:5" x14ac:dyDescent="0.25">
      <c r="A3" s="5" t="s">
        <v>26</v>
      </c>
      <c r="B3" s="5" t="s">
        <v>8</v>
      </c>
    </row>
    <row r="4" spans="1:5" x14ac:dyDescent="0.25">
      <c r="A4" s="6">
        <v>1</v>
      </c>
      <c r="B4" s="6" t="str">
        <f>IF(Setzungsliste!$B$5="","",Setzungsliste!$B$5)</f>
        <v>Schmid Michael</v>
      </c>
      <c r="C4" s="6" t="s">
        <v>39</v>
      </c>
      <c r="D4" s="6"/>
    </row>
    <row r="5" spans="1:5" x14ac:dyDescent="0.25">
      <c r="A5" s="6">
        <v>2</v>
      </c>
      <c r="B5" s="6" t="str">
        <f>IF(Setzungsliste!$B$6="","",Setzungsliste!$B$6)</f>
        <v>Koberger Gerhard</v>
      </c>
      <c r="C5" s="6" t="s">
        <v>40</v>
      </c>
      <c r="D5" s="6"/>
    </row>
    <row r="6" spans="1:5" x14ac:dyDescent="0.25">
      <c r="A6" s="6">
        <v>3</v>
      </c>
      <c r="B6" s="6" t="str">
        <f>IF(Setzungsliste!$B$13="","",Setzungsliste!$B$13)</f>
        <v>Taborsky Heinz</v>
      </c>
      <c r="C6" s="6" t="s">
        <v>48</v>
      </c>
      <c r="D6" s="6"/>
    </row>
    <row r="7" spans="1:5" x14ac:dyDescent="0.25">
      <c r="A7" s="6">
        <v>4</v>
      </c>
      <c r="B7" s="2" t="s">
        <v>63</v>
      </c>
    </row>
    <row r="8" spans="1:5" x14ac:dyDescent="0.25">
      <c r="A8" s="6">
        <v>5</v>
      </c>
      <c r="B8" s="2" t="s">
        <v>71</v>
      </c>
    </row>
    <row r="10" spans="1:5" x14ac:dyDescent="0.25">
      <c r="A10" s="7" t="s">
        <v>27</v>
      </c>
    </row>
    <row r="11" spans="1:5" x14ac:dyDescent="0.25">
      <c r="A11" s="7"/>
      <c r="E11" s="4" t="s">
        <v>29</v>
      </c>
    </row>
    <row r="12" spans="1:5" x14ac:dyDescent="0.25">
      <c r="A12" s="4">
        <v>1</v>
      </c>
      <c r="B12" s="4" t="str">
        <f>IF($B$5="","",$B$5)</f>
        <v>Koberger Gerhard</v>
      </c>
      <c r="C12" s="4" t="s">
        <v>28</v>
      </c>
      <c r="D12" s="4" t="str">
        <f>IF($B$7="","",$B$7)</f>
        <v>Liebner Falk</v>
      </c>
    </row>
    <row r="13" spans="1:5" x14ac:dyDescent="0.25">
      <c r="B13" s="8">
        <v>3</v>
      </c>
      <c r="D13" s="8">
        <v>0</v>
      </c>
      <c r="E13" s="8" t="s">
        <v>54</v>
      </c>
    </row>
    <row r="14" spans="1:5" x14ac:dyDescent="0.25">
      <c r="A14" s="4">
        <v>2</v>
      </c>
      <c r="B14" s="4" t="str">
        <f>IF($B$4="","",$B$4)</f>
        <v>Schmid Michael</v>
      </c>
      <c r="C14" s="4" t="s">
        <v>28</v>
      </c>
      <c r="D14" s="4" t="str">
        <f>IF($B$8="","",$B$8)</f>
        <v>Wychera Benjamin</v>
      </c>
    </row>
    <row r="15" spans="1:5" x14ac:dyDescent="0.25">
      <c r="B15" s="8">
        <v>3</v>
      </c>
      <c r="D15" s="8">
        <v>0</v>
      </c>
      <c r="E15" s="8" t="s">
        <v>53</v>
      </c>
    </row>
    <row r="16" spans="1:5" x14ac:dyDescent="0.25">
      <c r="A16" s="4">
        <v>3</v>
      </c>
      <c r="B16" s="4" t="str">
        <f>IF($B$5="","",$B$5)</f>
        <v>Koberger Gerhard</v>
      </c>
      <c r="C16" s="4" t="s">
        <v>28</v>
      </c>
      <c r="D16" s="4" t="str">
        <f>IF($B$6="","",$B$6)</f>
        <v>Taborsky Heinz</v>
      </c>
    </row>
    <row r="17" spans="1:5" x14ac:dyDescent="0.25">
      <c r="B17" s="8">
        <v>3</v>
      </c>
      <c r="D17" s="8">
        <v>0</v>
      </c>
      <c r="E17" s="8" t="s">
        <v>54</v>
      </c>
    </row>
    <row r="18" spans="1:5" x14ac:dyDescent="0.25">
      <c r="A18" s="4">
        <v>4</v>
      </c>
      <c r="B18" s="4" t="str">
        <f>IF($B$7="","",$B$7)</f>
        <v>Liebner Falk</v>
      </c>
      <c r="C18" s="4" t="s">
        <v>28</v>
      </c>
      <c r="D18" s="4" t="str">
        <f>IF($B$8="","",$B$8)</f>
        <v>Wychera Benjamin</v>
      </c>
    </row>
    <row r="19" spans="1:5" x14ac:dyDescent="0.25">
      <c r="B19" s="8">
        <v>3</v>
      </c>
      <c r="D19" s="8">
        <v>0</v>
      </c>
      <c r="E19" s="8" t="s">
        <v>63</v>
      </c>
    </row>
    <row r="20" spans="1:5" x14ac:dyDescent="0.25">
      <c r="A20" s="4">
        <v>5</v>
      </c>
      <c r="B20" s="4" t="str">
        <f>IF($B$4="","",$B$4)</f>
        <v>Schmid Michael</v>
      </c>
      <c r="C20" s="4" t="s">
        <v>28</v>
      </c>
      <c r="D20" s="4" t="str">
        <f>IF($B$6="","",$B$6)</f>
        <v>Taborsky Heinz</v>
      </c>
    </row>
    <row r="21" spans="1:5" x14ac:dyDescent="0.25">
      <c r="B21" s="8">
        <v>3</v>
      </c>
      <c r="D21" s="8">
        <v>0</v>
      </c>
      <c r="E21" s="8" t="s">
        <v>53</v>
      </c>
    </row>
    <row r="22" spans="1:5" x14ac:dyDescent="0.25">
      <c r="A22" s="4">
        <v>6</v>
      </c>
      <c r="B22" s="4" t="str">
        <f>IF($B$5="","",$B$5)</f>
        <v>Koberger Gerhard</v>
      </c>
      <c r="C22" s="4" t="s">
        <v>28</v>
      </c>
      <c r="D22" s="4" t="str">
        <f>IF($B$8="","",$B$8)</f>
        <v>Wychera Benjamin</v>
      </c>
    </row>
    <row r="23" spans="1:5" x14ac:dyDescent="0.25">
      <c r="B23" s="8">
        <v>3</v>
      </c>
      <c r="D23" s="8">
        <v>0</v>
      </c>
      <c r="E23" s="8" t="s">
        <v>54</v>
      </c>
    </row>
    <row r="24" spans="1:5" x14ac:dyDescent="0.25">
      <c r="A24" s="4">
        <v>7</v>
      </c>
      <c r="B24" s="4" t="str">
        <f>IF($B$4="","",$B$4)</f>
        <v>Schmid Michael</v>
      </c>
      <c r="C24" s="4" t="s">
        <v>28</v>
      </c>
      <c r="D24" s="4" t="str">
        <f>IF($B$7="","",$B$7)</f>
        <v>Liebner Falk</v>
      </c>
    </row>
    <row r="25" spans="1:5" x14ac:dyDescent="0.25">
      <c r="B25" s="8">
        <v>3</v>
      </c>
      <c r="D25" s="8">
        <v>0</v>
      </c>
      <c r="E25" s="8" t="s">
        <v>53</v>
      </c>
    </row>
    <row r="26" spans="1:5" x14ac:dyDescent="0.25">
      <c r="A26" s="4">
        <v>8</v>
      </c>
      <c r="B26" s="4" t="str">
        <f>IF($B$6="","",$B$6)</f>
        <v>Taborsky Heinz</v>
      </c>
      <c r="C26" s="4" t="s">
        <v>28</v>
      </c>
      <c r="D26" s="4" t="str">
        <f>IF($B$8="","",$B$8)</f>
        <v>Wychera Benjamin</v>
      </c>
    </row>
    <row r="27" spans="1:5" x14ac:dyDescent="0.25">
      <c r="B27" s="8">
        <v>3</v>
      </c>
      <c r="D27" s="8">
        <v>0</v>
      </c>
      <c r="E27" s="8" t="s">
        <v>62</v>
      </c>
    </row>
    <row r="28" spans="1:5" x14ac:dyDescent="0.25">
      <c r="A28" s="4">
        <v>9</v>
      </c>
      <c r="B28" s="4" t="str">
        <f>IF($B$4="","",$B$4)</f>
        <v>Schmid Michael</v>
      </c>
      <c r="C28" s="4" t="s">
        <v>28</v>
      </c>
      <c r="D28" s="4" t="str">
        <f>IF($B$5="","",$B$5)</f>
        <v>Koberger Gerhard</v>
      </c>
    </row>
    <row r="29" spans="1:5" x14ac:dyDescent="0.25">
      <c r="B29" s="8">
        <v>0</v>
      </c>
      <c r="D29" s="8">
        <v>3</v>
      </c>
      <c r="E29" s="8" t="s">
        <v>54</v>
      </c>
    </row>
    <row r="30" spans="1:5" x14ac:dyDescent="0.25">
      <c r="A30" s="4">
        <v>10</v>
      </c>
      <c r="B30" s="4" t="str">
        <f>IF($B$6="","",$B$6)</f>
        <v>Taborsky Heinz</v>
      </c>
      <c r="C30" s="4" t="s">
        <v>28</v>
      </c>
      <c r="D30" s="4" t="str">
        <f>IF($B$7="","",$B$7)</f>
        <v>Liebner Falk</v>
      </c>
    </row>
    <row r="31" spans="1:5" x14ac:dyDescent="0.25">
      <c r="B31" s="8">
        <v>2</v>
      </c>
      <c r="D31" s="8">
        <v>3</v>
      </c>
      <c r="E31" s="8" t="s">
        <v>63</v>
      </c>
    </row>
    <row r="33" spans="1:6" x14ac:dyDescent="0.25">
      <c r="A33" s="7" t="s">
        <v>34</v>
      </c>
    </row>
    <row r="34" spans="1:6" x14ac:dyDescent="0.25">
      <c r="A34" s="6" t="s">
        <v>26</v>
      </c>
      <c r="B34" s="6"/>
      <c r="C34" s="6"/>
      <c r="D34" s="6" t="s">
        <v>31</v>
      </c>
      <c r="E34" s="6" t="s">
        <v>32</v>
      </c>
      <c r="F34" s="6" t="s">
        <v>33</v>
      </c>
    </row>
    <row r="35" spans="1:6" x14ac:dyDescent="0.25">
      <c r="A35" s="6">
        <v>1</v>
      </c>
      <c r="B35" s="6" t="str">
        <f>IF(B4="","",B4)</f>
        <v>Schmid Michael</v>
      </c>
      <c r="C35" s="6"/>
      <c r="D35" s="6">
        <f>IF(B35="","",COUNTIF($E$12:$E$31,$B35))</f>
        <v>3</v>
      </c>
      <c r="E35" s="6">
        <f>B15+B21+B25+B29</f>
        <v>9</v>
      </c>
      <c r="F35" s="6">
        <f>D15+D21+D25+D29</f>
        <v>3</v>
      </c>
    </row>
    <row r="36" spans="1:6" x14ac:dyDescent="0.25">
      <c r="A36" s="6">
        <v>2</v>
      </c>
      <c r="B36" s="6" t="str">
        <f>IF(B5="","",B5)</f>
        <v>Koberger Gerhard</v>
      </c>
      <c r="C36" s="6"/>
      <c r="D36" s="6">
        <f>IF(B36="","",COUNTIF($E$12:$E$31,$B36))</f>
        <v>4</v>
      </c>
      <c r="E36" s="6">
        <f>B13+B17+B23+D29</f>
        <v>12</v>
      </c>
      <c r="F36" s="6">
        <f>D13+D17+D23+B29</f>
        <v>0</v>
      </c>
    </row>
    <row r="37" spans="1:6" x14ac:dyDescent="0.25">
      <c r="A37" s="6">
        <v>3</v>
      </c>
      <c r="B37" s="6" t="str">
        <f>IF(B6="","",B6)</f>
        <v>Taborsky Heinz</v>
      </c>
      <c r="C37" s="6"/>
      <c r="D37" s="6">
        <f>IF(B37="","",COUNTIF($E$12:$E$31,$B37))</f>
        <v>1</v>
      </c>
      <c r="E37" s="6">
        <f>D17+D21+B27+B31</f>
        <v>5</v>
      </c>
      <c r="F37" s="6">
        <f>B17+B21+D27+D31</f>
        <v>9</v>
      </c>
    </row>
    <row r="38" spans="1:6" x14ac:dyDescent="0.25">
      <c r="A38" s="6">
        <v>4</v>
      </c>
      <c r="B38" s="6" t="str">
        <f>IF(B7="","",B7)</f>
        <v>Liebner Falk</v>
      </c>
      <c r="C38" s="6"/>
      <c r="D38" s="6">
        <f>IF(B38="","",COUNTIF($E$12:$E$31,$B38))</f>
        <v>2</v>
      </c>
      <c r="E38" s="6">
        <f>D13+B19+D25+D31</f>
        <v>6</v>
      </c>
      <c r="F38" s="6">
        <f>B13+D19+B25+B31</f>
        <v>8</v>
      </c>
    </row>
    <row r="39" spans="1:6" x14ac:dyDescent="0.25">
      <c r="A39" s="6">
        <v>5</v>
      </c>
      <c r="B39" s="6" t="str">
        <f>IF(B8="","",B8)</f>
        <v>Wychera Benjamin</v>
      </c>
      <c r="C39" s="6"/>
      <c r="D39" s="6">
        <f>IF(B39="","",COUNTIF($E$12:$E$31,$B39))</f>
        <v>0</v>
      </c>
      <c r="E39" s="6">
        <f>D15+D19+D23+D27</f>
        <v>0</v>
      </c>
      <c r="F39" s="6">
        <f>B15+B19+B23+B27</f>
        <v>12</v>
      </c>
    </row>
    <row r="41" spans="1:6" x14ac:dyDescent="0.25">
      <c r="A41" s="7" t="s">
        <v>30</v>
      </c>
    </row>
    <row r="42" spans="1:6" x14ac:dyDescent="0.25">
      <c r="A42" s="4" t="s">
        <v>35</v>
      </c>
      <c r="B42" s="8" t="s">
        <v>54</v>
      </c>
    </row>
    <row r="43" spans="1:6" x14ac:dyDescent="0.25">
      <c r="A43" s="4" t="s">
        <v>36</v>
      </c>
      <c r="B43" s="8" t="s">
        <v>53</v>
      </c>
    </row>
    <row r="44" spans="1:6" x14ac:dyDescent="0.25">
      <c r="A44" s="4" t="s">
        <v>37</v>
      </c>
      <c r="B44" s="8" t="s">
        <v>63</v>
      </c>
    </row>
    <row r="45" spans="1:6" x14ac:dyDescent="0.25">
      <c r="A45" s="4" t="s">
        <v>38</v>
      </c>
      <c r="B45" s="8" t="s">
        <v>62</v>
      </c>
    </row>
    <row r="46" spans="1:6" x14ac:dyDescent="0.25">
      <c r="A46" s="4" t="s">
        <v>49</v>
      </c>
      <c r="B46" s="8" t="s">
        <v>71</v>
      </c>
    </row>
  </sheetData>
  <sheetProtection sheet="1" objects="1" scenarios="1"/>
  <dataValidations count="2">
    <dataValidation type="list" allowBlank="1" showInputMessage="1" showErrorMessage="1" sqref="B13 B15 B17 B19 D29 D13 D15 D17 D19 D21 B21 B23 D23 D25 B25 B27 D27 B29 D31:D32 B31:B32">
      <formula1>"-,0,1,2,3"</formula1>
    </dataValidation>
    <dataValidation type="list" allowBlank="1" showInputMessage="1" showErrorMessage="1" sqref="E27 E15 E13 E19 E17 E21 E23 E31:E32 E29 E25 B42:B46">
      <formula1>$B$4:$B$8</formula1>
    </dataValidation>
  </dataValidations>
  <printOptions horizontalCentered="1" verticalCentered="1"/>
  <pageMargins left="0.19685039370078741" right="0.19685039370078741" top="0.59055118110236227" bottom="0.39370078740157483" header="0.31496062992125984" footer="0.11811023622047245"/>
  <pageSetup paperSize="9" scale="78" orientation="landscape" r:id="rId1"/>
  <headerFooter>
    <oddHeader xml:space="preserve">&amp;LTTC Zeiselmauer&amp;RSeite &amp;P / &amp;N&amp;C&amp;"Arial,Fett"&amp;14 Bewerb X </oddHeader>
    <oddFooter>&amp;LGerhard Koberger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Setzungsliste</vt:lpstr>
      <vt:lpstr>Raster_Oben</vt:lpstr>
      <vt:lpstr>Raster_Unten</vt:lpstr>
      <vt:lpstr>Gruppe_1</vt:lpstr>
      <vt:lpstr>Gruppe_2</vt:lpstr>
      <vt:lpstr>Gruppe_3</vt:lpstr>
      <vt:lpstr>Gruppe_4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Koberger AnGe</dc:creator>
  <cp:lastModifiedBy>Koberger AnGe 2016</cp:lastModifiedBy>
  <cp:lastPrinted>2009-09-25T19:38:05Z</cp:lastPrinted>
  <dcterms:created xsi:type="dcterms:W3CDTF">2009-09-18T15:25:10Z</dcterms:created>
  <dcterms:modified xsi:type="dcterms:W3CDTF">2016-09-07T19:34:26Z</dcterms:modified>
</cp:coreProperties>
</file>